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7 CNPII" sheetId="1" r:id="rId1"/>
  </sheets>
  <definedNames>
    <definedName name="_xlnm.Print_Area" localSheetId="0">'Cuadro 7 CNPII'!$A$1:$O$239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2" i="1" l="1"/>
  <c r="J232" i="1" s="1"/>
  <c r="K232" i="1" s="1"/>
  <c r="N232" i="1" s="1"/>
  <c r="F232" i="1"/>
  <c r="J231" i="1"/>
  <c r="K231" i="1" s="1"/>
  <c r="N231" i="1" s="1"/>
  <c r="G231" i="1"/>
  <c r="F231" i="1"/>
  <c r="F230" i="1"/>
  <c r="G230" i="1" s="1"/>
  <c r="J230" i="1" s="1"/>
  <c r="K230" i="1" s="1"/>
  <c r="N230" i="1" s="1"/>
  <c r="F229" i="1"/>
  <c r="G229" i="1" s="1"/>
  <c r="J229" i="1" s="1"/>
  <c r="K229" i="1" s="1"/>
  <c r="N229" i="1" s="1"/>
  <c r="G228" i="1"/>
  <c r="F228" i="1"/>
  <c r="M227" i="1"/>
  <c r="L227" i="1"/>
  <c r="L226" i="1" s="1"/>
  <c r="L224" i="1" s="1"/>
  <c r="L209" i="1" s="1"/>
  <c r="I227" i="1"/>
  <c r="H227" i="1"/>
  <c r="H226" i="1" s="1"/>
  <c r="H224" i="1" s="1"/>
  <c r="E227" i="1"/>
  <c r="D227" i="1"/>
  <c r="D226" i="1" s="1"/>
  <c r="D224" i="1" s="1"/>
  <c r="C227" i="1"/>
  <c r="M226" i="1"/>
  <c r="I226" i="1"/>
  <c r="E226" i="1"/>
  <c r="C226" i="1"/>
  <c r="C224" i="1" s="1"/>
  <c r="J225" i="1"/>
  <c r="G225" i="1"/>
  <c r="F225" i="1"/>
  <c r="M224" i="1"/>
  <c r="I224" i="1"/>
  <c r="E224" i="1"/>
  <c r="F223" i="1"/>
  <c r="G223" i="1" s="1"/>
  <c r="J223" i="1" s="1"/>
  <c r="K222" i="1"/>
  <c r="F222" i="1"/>
  <c r="G222" i="1" s="1"/>
  <c r="J222" i="1" s="1"/>
  <c r="M221" i="1"/>
  <c r="L221" i="1"/>
  <c r="I221" i="1"/>
  <c r="H221" i="1"/>
  <c r="F221" i="1"/>
  <c r="E221" i="1"/>
  <c r="D221" i="1"/>
  <c r="C221" i="1"/>
  <c r="M220" i="1"/>
  <c r="L220" i="1"/>
  <c r="I220" i="1"/>
  <c r="H220" i="1"/>
  <c r="F220" i="1"/>
  <c r="E220" i="1"/>
  <c r="D220" i="1"/>
  <c r="C220" i="1"/>
  <c r="F219" i="1"/>
  <c r="M218" i="1"/>
  <c r="L218" i="1"/>
  <c r="I218" i="1"/>
  <c r="H218" i="1"/>
  <c r="E218" i="1"/>
  <c r="D218" i="1"/>
  <c r="C218" i="1"/>
  <c r="J217" i="1"/>
  <c r="G217" i="1"/>
  <c r="G216" i="1" s="1"/>
  <c r="F217" i="1"/>
  <c r="M216" i="1"/>
  <c r="L216" i="1"/>
  <c r="L214" i="1" s="1"/>
  <c r="I216" i="1"/>
  <c r="H216" i="1"/>
  <c r="H214" i="1" s="1"/>
  <c r="F216" i="1"/>
  <c r="E216" i="1"/>
  <c r="E214" i="1" s="1"/>
  <c r="E209" i="1" s="1"/>
  <c r="D216" i="1"/>
  <c r="D214" i="1" s="1"/>
  <c r="C216" i="1"/>
  <c r="J215" i="1"/>
  <c r="K215" i="1" s="1"/>
  <c r="F215" i="1"/>
  <c r="G215" i="1" s="1"/>
  <c r="G214" i="1" s="1"/>
  <c r="M214" i="1"/>
  <c r="I214" i="1"/>
  <c r="I209" i="1" s="1"/>
  <c r="F214" i="1"/>
  <c r="C214" i="1"/>
  <c r="K213" i="1"/>
  <c r="F213" i="1"/>
  <c r="G213" i="1" s="1"/>
  <c r="J213" i="1" s="1"/>
  <c r="M212" i="1"/>
  <c r="L212" i="1"/>
  <c r="J212" i="1"/>
  <c r="I212" i="1"/>
  <c r="H212" i="1"/>
  <c r="G212" i="1"/>
  <c r="F212" i="1"/>
  <c r="E212" i="1"/>
  <c r="D212" i="1"/>
  <c r="C212" i="1"/>
  <c r="F211" i="1"/>
  <c r="M210" i="1"/>
  <c r="L210" i="1"/>
  <c r="I210" i="1"/>
  <c r="H210" i="1"/>
  <c r="E210" i="1"/>
  <c r="D210" i="1"/>
  <c r="D209" i="1" s="1"/>
  <c r="C210" i="1"/>
  <c r="H209" i="1"/>
  <c r="J208" i="1"/>
  <c r="K208" i="1" s="1"/>
  <c r="N208" i="1" s="1"/>
  <c r="G208" i="1"/>
  <c r="F208" i="1"/>
  <c r="J207" i="1"/>
  <c r="K207" i="1" s="1"/>
  <c r="N207" i="1" s="1"/>
  <c r="F207" i="1"/>
  <c r="G207" i="1" s="1"/>
  <c r="F206" i="1"/>
  <c r="M205" i="1"/>
  <c r="L205" i="1"/>
  <c r="I205" i="1"/>
  <c r="H205" i="1"/>
  <c r="E205" i="1"/>
  <c r="D205" i="1"/>
  <c r="C205" i="1"/>
  <c r="C201" i="1" s="1"/>
  <c r="C198" i="1" s="1"/>
  <c r="G204" i="1"/>
  <c r="J204" i="1" s="1"/>
  <c r="K204" i="1" s="1"/>
  <c r="N204" i="1" s="1"/>
  <c r="F204" i="1"/>
  <c r="F202" i="1" s="1"/>
  <c r="J203" i="1"/>
  <c r="G203" i="1"/>
  <c r="F203" i="1"/>
  <c r="M202" i="1"/>
  <c r="L202" i="1"/>
  <c r="L201" i="1" s="1"/>
  <c r="L198" i="1" s="1"/>
  <c r="I202" i="1"/>
  <c r="H202" i="1"/>
  <c r="H201" i="1" s="1"/>
  <c r="H198" i="1" s="1"/>
  <c r="E202" i="1"/>
  <c r="D202" i="1"/>
  <c r="D201" i="1" s="1"/>
  <c r="D198" i="1" s="1"/>
  <c r="C202" i="1"/>
  <c r="M201" i="1"/>
  <c r="M198" i="1" s="1"/>
  <c r="I201" i="1"/>
  <c r="I198" i="1" s="1"/>
  <c r="E201" i="1"/>
  <c r="E198" i="1" s="1"/>
  <c r="K200" i="1"/>
  <c r="N200" i="1" s="1"/>
  <c r="F200" i="1"/>
  <c r="G200" i="1" s="1"/>
  <c r="J200" i="1" s="1"/>
  <c r="K199" i="1"/>
  <c r="F199" i="1"/>
  <c r="G199" i="1" s="1"/>
  <c r="J199" i="1" s="1"/>
  <c r="F197" i="1"/>
  <c r="G197" i="1" s="1"/>
  <c r="J197" i="1" s="1"/>
  <c r="K197" i="1" s="1"/>
  <c r="N197" i="1" s="1"/>
  <c r="G196" i="1"/>
  <c r="J196" i="1" s="1"/>
  <c r="K196" i="1" s="1"/>
  <c r="N196" i="1" s="1"/>
  <c r="F196" i="1"/>
  <c r="F195" i="1"/>
  <c r="G195" i="1" s="1"/>
  <c r="K193" i="1"/>
  <c r="N193" i="1" s="1"/>
  <c r="F193" i="1"/>
  <c r="G193" i="1" s="1"/>
  <c r="J193" i="1" s="1"/>
  <c r="M192" i="1"/>
  <c r="L192" i="1"/>
  <c r="I192" i="1"/>
  <c r="H192" i="1"/>
  <c r="F192" i="1"/>
  <c r="E192" i="1"/>
  <c r="D192" i="1"/>
  <c r="C192" i="1"/>
  <c r="F191" i="1"/>
  <c r="G191" i="1" s="1"/>
  <c r="J191" i="1" s="1"/>
  <c r="K191" i="1" s="1"/>
  <c r="N191" i="1" s="1"/>
  <c r="G190" i="1"/>
  <c r="F190" i="1"/>
  <c r="M189" i="1"/>
  <c r="M188" i="1" s="1"/>
  <c r="L189" i="1"/>
  <c r="I189" i="1"/>
  <c r="I188" i="1" s="1"/>
  <c r="H189" i="1"/>
  <c r="E189" i="1"/>
  <c r="E188" i="1" s="1"/>
  <c r="D189" i="1"/>
  <c r="C189" i="1"/>
  <c r="L188" i="1"/>
  <c r="H188" i="1"/>
  <c r="D188" i="1"/>
  <c r="J187" i="1"/>
  <c r="K187" i="1" s="1"/>
  <c r="N187" i="1" s="1"/>
  <c r="F187" i="1"/>
  <c r="G187" i="1" s="1"/>
  <c r="F186" i="1"/>
  <c r="M185" i="1"/>
  <c r="L185" i="1"/>
  <c r="I185" i="1"/>
  <c r="H185" i="1"/>
  <c r="E185" i="1"/>
  <c r="D185" i="1"/>
  <c r="C185" i="1"/>
  <c r="F184" i="1"/>
  <c r="F182" i="1" s="1"/>
  <c r="J183" i="1"/>
  <c r="G183" i="1"/>
  <c r="F183" i="1"/>
  <c r="M182" i="1"/>
  <c r="L182" i="1"/>
  <c r="L181" i="1" s="1"/>
  <c r="L176" i="1" s="1"/>
  <c r="I182" i="1"/>
  <c r="H182" i="1"/>
  <c r="H181" i="1" s="1"/>
  <c r="H176" i="1" s="1"/>
  <c r="E182" i="1"/>
  <c r="D182" i="1"/>
  <c r="D181" i="1" s="1"/>
  <c r="D176" i="1" s="1"/>
  <c r="C182" i="1"/>
  <c r="M181" i="1"/>
  <c r="I181" i="1"/>
  <c r="E181" i="1"/>
  <c r="F180" i="1"/>
  <c r="G180" i="1" s="1"/>
  <c r="J180" i="1" s="1"/>
  <c r="K179" i="1"/>
  <c r="F179" i="1"/>
  <c r="G179" i="1" s="1"/>
  <c r="J179" i="1" s="1"/>
  <c r="M178" i="1"/>
  <c r="L178" i="1"/>
  <c r="I178" i="1"/>
  <c r="H178" i="1"/>
  <c r="F178" i="1"/>
  <c r="E178" i="1"/>
  <c r="D178" i="1"/>
  <c r="C178" i="1"/>
  <c r="F177" i="1"/>
  <c r="G175" i="1"/>
  <c r="J175" i="1" s="1"/>
  <c r="K175" i="1" s="1"/>
  <c r="N175" i="1" s="1"/>
  <c r="F175" i="1"/>
  <c r="K174" i="1"/>
  <c r="N174" i="1" s="1"/>
  <c r="J174" i="1"/>
  <c r="G174" i="1"/>
  <c r="F174" i="1"/>
  <c r="F173" i="1"/>
  <c r="G173" i="1" s="1"/>
  <c r="J173" i="1" s="1"/>
  <c r="K173" i="1" s="1"/>
  <c r="N173" i="1" s="1"/>
  <c r="G172" i="1"/>
  <c r="J172" i="1" s="1"/>
  <c r="F172" i="1"/>
  <c r="M171" i="1"/>
  <c r="L171" i="1"/>
  <c r="I171" i="1"/>
  <c r="H171" i="1"/>
  <c r="F171" i="1"/>
  <c r="E171" i="1"/>
  <c r="D171" i="1"/>
  <c r="C171" i="1"/>
  <c r="J170" i="1"/>
  <c r="K170" i="1" s="1"/>
  <c r="N170" i="1" s="1"/>
  <c r="F170" i="1"/>
  <c r="G170" i="1" s="1"/>
  <c r="K169" i="1"/>
  <c r="N169" i="1" s="1"/>
  <c r="G169" i="1"/>
  <c r="J169" i="1" s="1"/>
  <c r="F169" i="1"/>
  <c r="J168" i="1"/>
  <c r="K168" i="1" s="1"/>
  <c r="N168" i="1" s="1"/>
  <c r="F168" i="1"/>
  <c r="G168" i="1" s="1"/>
  <c r="G167" i="1"/>
  <c r="F167" i="1"/>
  <c r="M166" i="1"/>
  <c r="L166" i="1"/>
  <c r="I166" i="1"/>
  <c r="H166" i="1"/>
  <c r="H165" i="1" s="1"/>
  <c r="H163" i="1" s="1"/>
  <c r="E166" i="1"/>
  <c r="D166" i="1"/>
  <c r="D165" i="1" s="1"/>
  <c r="D163" i="1" s="1"/>
  <c r="D162" i="1" s="1"/>
  <c r="C166" i="1"/>
  <c r="M165" i="1"/>
  <c r="L165" i="1"/>
  <c r="L163" i="1" s="1"/>
  <c r="L162" i="1" s="1"/>
  <c r="I165" i="1"/>
  <c r="E165" i="1"/>
  <c r="C165" i="1"/>
  <c r="F164" i="1"/>
  <c r="M163" i="1"/>
  <c r="I163" i="1"/>
  <c r="E163" i="1"/>
  <c r="C163" i="1"/>
  <c r="K161" i="1"/>
  <c r="N161" i="1" s="1"/>
  <c r="G161" i="1"/>
  <c r="J161" i="1" s="1"/>
  <c r="F161" i="1"/>
  <c r="J160" i="1"/>
  <c r="K160" i="1" s="1"/>
  <c r="N160" i="1" s="1"/>
  <c r="F160" i="1"/>
  <c r="G160" i="1" s="1"/>
  <c r="G159" i="1"/>
  <c r="F159" i="1"/>
  <c r="M158" i="1"/>
  <c r="L158" i="1"/>
  <c r="I158" i="1"/>
  <c r="H158" i="1"/>
  <c r="E158" i="1"/>
  <c r="D158" i="1"/>
  <c r="C158" i="1"/>
  <c r="C155" i="1" s="1"/>
  <c r="J157" i="1"/>
  <c r="K157" i="1" s="1"/>
  <c r="N157" i="1" s="1"/>
  <c r="F157" i="1"/>
  <c r="G157" i="1" s="1"/>
  <c r="G156" i="1"/>
  <c r="F156" i="1"/>
  <c r="M155" i="1"/>
  <c r="L155" i="1"/>
  <c r="I155" i="1"/>
  <c r="H155" i="1"/>
  <c r="H140" i="1" s="1"/>
  <c r="H138" i="1" s="1"/>
  <c r="E155" i="1"/>
  <c r="D155" i="1"/>
  <c r="F154" i="1"/>
  <c r="G154" i="1" s="1"/>
  <c r="J154" i="1" s="1"/>
  <c r="K154" i="1" s="1"/>
  <c r="N154" i="1" s="1"/>
  <c r="G153" i="1"/>
  <c r="J153" i="1" s="1"/>
  <c r="K153" i="1" s="1"/>
  <c r="N153" i="1" s="1"/>
  <c r="F153" i="1"/>
  <c r="F152" i="1"/>
  <c r="M151" i="1"/>
  <c r="L151" i="1"/>
  <c r="I151" i="1"/>
  <c r="I148" i="1" s="1"/>
  <c r="I140" i="1" s="1"/>
  <c r="I138" i="1" s="1"/>
  <c r="H151" i="1"/>
  <c r="E151" i="1"/>
  <c r="D151" i="1"/>
  <c r="C151" i="1"/>
  <c r="K150" i="1"/>
  <c r="N150" i="1" s="1"/>
  <c r="G150" i="1"/>
  <c r="J150" i="1" s="1"/>
  <c r="F150" i="1"/>
  <c r="F149" i="1"/>
  <c r="M148" i="1"/>
  <c r="M140" i="1" s="1"/>
  <c r="M138" i="1" s="1"/>
  <c r="L148" i="1"/>
  <c r="H148" i="1"/>
  <c r="E148" i="1"/>
  <c r="E140" i="1" s="1"/>
  <c r="E138" i="1" s="1"/>
  <c r="D148" i="1"/>
  <c r="C148" i="1"/>
  <c r="C140" i="1" s="1"/>
  <c r="C138" i="1" s="1"/>
  <c r="G147" i="1"/>
  <c r="J147" i="1" s="1"/>
  <c r="K147" i="1" s="1"/>
  <c r="N147" i="1" s="1"/>
  <c r="F147" i="1"/>
  <c r="F146" i="1"/>
  <c r="G146" i="1" s="1"/>
  <c r="J146" i="1" s="1"/>
  <c r="K146" i="1" s="1"/>
  <c r="N146" i="1" s="1"/>
  <c r="G145" i="1"/>
  <c r="F145" i="1"/>
  <c r="M144" i="1"/>
  <c r="L144" i="1"/>
  <c r="I144" i="1"/>
  <c r="H144" i="1"/>
  <c r="F144" i="1"/>
  <c r="E144" i="1"/>
  <c r="D144" i="1"/>
  <c r="C144" i="1"/>
  <c r="F143" i="1"/>
  <c r="G143" i="1" s="1"/>
  <c r="J143" i="1" s="1"/>
  <c r="K143" i="1" s="1"/>
  <c r="N143" i="1" s="1"/>
  <c r="G142" i="1"/>
  <c r="F142" i="1"/>
  <c r="M141" i="1"/>
  <c r="L141" i="1"/>
  <c r="L140" i="1" s="1"/>
  <c r="L138" i="1" s="1"/>
  <c r="I141" i="1"/>
  <c r="H141" i="1"/>
  <c r="F141" i="1"/>
  <c r="E141" i="1"/>
  <c r="D141" i="1"/>
  <c r="D140" i="1" s="1"/>
  <c r="D138" i="1" s="1"/>
  <c r="C141" i="1"/>
  <c r="F139" i="1"/>
  <c r="F137" i="1"/>
  <c r="G137" i="1" s="1"/>
  <c r="J137" i="1" s="1"/>
  <c r="K137" i="1" s="1"/>
  <c r="N137" i="1" s="1"/>
  <c r="G136" i="1"/>
  <c r="J136" i="1" s="1"/>
  <c r="F136" i="1"/>
  <c r="M135" i="1"/>
  <c r="L135" i="1"/>
  <c r="I135" i="1"/>
  <c r="H135" i="1"/>
  <c r="F135" i="1"/>
  <c r="E135" i="1"/>
  <c r="D135" i="1"/>
  <c r="C135" i="1"/>
  <c r="C130" i="1" s="1"/>
  <c r="C121" i="1" s="1"/>
  <c r="F134" i="1"/>
  <c r="G132" i="1"/>
  <c r="F132" i="1"/>
  <c r="M131" i="1"/>
  <c r="L131" i="1"/>
  <c r="I131" i="1"/>
  <c r="H131" i="1"/>
  <c r="E131" i="1"/>
  <c r="D131" i="1"/>
  <c r="C131" i="1"/>
  <c r="M130" i="1"/>
  <c r="L130" i="1"/>
  <c r="I130" i="1"/>
  <c r="H130" i="1"/>
  <c r="E130" i="1"/>
  <c r="D130" i="1"/>
  <c r="F129" i="1"/>
  <c r="G129" i="1" s="1"/>
  <c r="J129" i="1" s="1"/>
  <c r="K129" i="1" s="1"/>
  <c r="N129" i="1" s="1"/>
  <c r="G128" i="1"/>
  <c r="J128" i="1" s="1"/>
  <c r="K128" i="1" s="1"/>
  <c r="N128" i="1" s="1"/>
  <c r="F128" i="1"/>
  <c r="F127" i="1"/>
  <c r="G126" i="1"/>
  <c r="F126" i="1"/>
  <c r="M125" i="1"/>
  <c r="L125" i="1"/>
  <c r="I125" i="1"/>
  <c r="H125" i="1"/>
  <c r="E125" i="1"/>
  <c r="D125" i="1"/>
  <c r="C125" i="1"/>
  <c r="M124" i="1"/>
  <c r="L124" i="1"/>
  <c r="L122" i="1" s="1"/>
  <c r="I124" i="1"/>
  <c r="H124" i="1"/>
  <c r="H122" i="1" s="1"/>
  <c r="H121" i="1" s="1"/>
  <c r="E124" i="1"/>
  <c r="D124" i="1"/>
  <c r="D122" i="1" s="1"/>
  <c r="C124" i="1"/>
  <c r="J123" i="1"/>
  <c r="F123" i="1"/>
  <c r="G123" i="1" s="1"/>
  <c r="M122" i="1"/>
  <c r="I122" i="1"/>
  <c r="E122" i="1"/>
  <c r="C122" i="1"/>
  <c r="M121" i="1"/>
  <c r="I121" i="1"/>
  <c r="E121" i="1"/>
  <c r="K119" i="1"/>
  <c r="N119" i="1" s="1"/>
  <c r="G119" i="1"/>
  <c r="J119" i="1" s="1"/>
  <c r="F119" i="1"/>
  <c r="J118" i="1"/>
  <c r="K118" i="1" s="1"/>
  <c r="N118" i="1" s="1"/>
  <c r="F118" i="1"/>
  <c r="G118" i="1" s="1"/>
  <c r="K117" i="1"/>
  <c r="N117" i="1" s="1"/>
  <c r="G117" i="1"/>
  <c r="J117" i="1" s="1"/>
  <c r="F117" i="1"/>
  <c r="J116" i="1"/>
  <c r="K116" i="1" s="1"/>
  <c r="N116" i="1" s="1"/>
  <c r="F116" i="1"/>
  <c r="G116" i="1" s="1"/>
  <c r="G115" i="1"/>
  <c r="F115" i="1"/>
  <c r="M114" i="1"/>
  <c r="L114" i="1"/>
  <c r="I114" i="1"/>
  <c r="H114" i="1"/>
  <c r="F114" i="1"/>
  <c r="E114" i="1"/>
  <c r="D114" i="1"/>
  <c r="C114" i="1"/>
  <c r="J113" i="1"/>
  <c r="K113" i="1" s="1"/>
  <c r="N113" i="1" s="1"/>
  <c r="F113" i="1"/>
  <c r="G113" i="1" s="1"/>
  <c r="G112" i="1"/>
  <c r="F112" i="1"/>
  <c r="M111" i="1"/>
  <c r="L111" i="1"/>
  <c r="I111" i="1"/>
  <c r="H111" i="1"/>
  <c r="H110" i="1" s="1"/>
  <c r="H106" i="1" s="1"/>
  <c r="F111" i="1"/>
  <c r="E111" i="1"/>
  <c r="D111" i="1"/>
  <c r="C111" i="1"/>
  <c r="M110" i="1"/>
  <c r="L110" i="1"/>
  <c r="L106" i="1" s="1"/>
  <c r="I110" i="1"/>
  <c r="F110" i="1"/>
  <c r="E110" i="1"/>
  <c r="D110" i="1"/>
  <c r="D106" i="1" s="1"/>
  <c r="C110" i="1"/>
  <c r="J109" i="1"/>
  <c r="K109" i="1" s="1"/>
  <c r="N109" i="1" s="1"/>
  <c r="F109" i="1"/>
  <c r="G109" i="1" s="1"/>
  <c r="K108" i="1"/>
  <c r="N108" i="1" s="1"/>
  <c r="G108" i="1"/>
  <c r="J108" i="1" s="1"/>
  <c r="F108" i="1"/>
  <c r="F107" i="1"/>
  <c r="M106" i="1"/>
  <c r="I106" i="1"/>
  <c r="E106" i="1"/>
  <c r="C106" i="1"/>
  <c r="K105" i="1"/>
  <c r="N105" i="1" s="1"/>
  <c r="G105" i="1"/>
  <c r="J105" i="1" s="1"/>
  <c r="F105" i="1"/>
  <c r="J104" i="1"/>
  <c r="K104" i="1" s="1"/>
  <c r="N104" i="1" s="1"/>
  <c r="F104" i="1"/>
  <c r="G104" i="1" s="1"/>
  <c r="K103" i="1"/>
  <c r="N103" i="1" s="1"/>
  <c r="G103" i="1"/>
  <c r="J103" i="1" s="1"/>
  <c r="F103" i="1"/>
  <c r="J102" i="1"/>
  <c r="K102" i="1" s="1"/>
  <c r="N102" i="1" s="1"/>
  <c r="F102" i="1"/>
  <c r="G102" i="1" s="1"/>
  <c r="G101" i="1"/>
  <c r="F101" i="1"/>
  <c r="M100" i="1"/>
  <c r="L100" i="1"/>
  <c r="L98" i="1" s="1"/>
  <c r="I100" i="1"/>
  <c r="H100" i="1"/>
  <c r="H98" i="1" s="1"/>
  <c r="H86" i="1" s="1"/>
  <c r="H56" i="1" s="1"/>
  <c r="F100" i="1"/>
  <c r="E100" i="1"/>
  <c r="D100" i="1"/>
  <c r="D98" i="1" s="1"/>
  <c r="C100" i="1"/>
  <c r="F99" i="1"/>
  <c r="M98" i="1"/>
  <c r="I98" i="1"/>
  <c r="E98" i="1"/>
  <c r="C98" i="1"/>
  <c r="F97" i="1"/>
  <c r="G97" i="1" s="1"/>
  <c r="J97" i="1" s="1"/>
  <c r="K97" i="1" s="1"/>
  <c r="N97" i="1" s="1"/>
  <c r="F96" i="1"/>
  <c r="M95" i="1"/>
  <c r="M93" i="1" s="1"/>
  <c r="M86" i="1" s="1"/>
  <c r="L95" i="1"/>
  <c r="I95" i="1"/>
  <c r="I93" i="1" s="1"/>
  <c r="H95" i="1"/>
  <c r="E95" i="1"/>
  <c r="E93" i="1" s="1"/>
  <c r="E86" i="1" s="1"/>
  <c r="D95" i="1"/>
  <c r="C95" i="1"/>
  <c r="C93" i="1" s="1"/>
  <c r="C86" i="1" s="1"/>
  <c r="G94" i="1"/>
  <c r="F94" i="1"/>
  <c r="L93" i="1"/>
  <c r="H93" i="1"/>
  <c r="D93" i="1"/>
  <c r="F92" i="1"/>
  <c r="G92" i="1" s="1"/>
  <c r="J92" i="1" s="1"/>
  <c r="K92" i="1" s="1"/>
  <c r="N92" i="1" s="1"/>
  <c r="G91" i="1"/>
  <c r="F91" i="1"/>
  <c r="M90" i="1"/>
  <c r="L90" i="1"/>
  <c r="I90" i="1"/>
  <c r="H90" i="1"/>
  <c r="F90" i="1"/>
  <c r="E90" i="1"/>
  <c r="D90" i="1"/>
  <c r="C90" i="1"/>
  <c r="F89" i="1"/>
  <c r="G89" i="1" s="1"/>
  <c r="J89" i="1" s="1"/>
  <c r="K89" i="1" s="1"/>
  <c r="N89" i="1" s="1"/>
  <c r="G88" i="1"/>
  <c r="F88" i="1"/>
  <c r="M87" i="1"/>
  <c r="L87" i="1"/>
  <c r="L86" i="1" s="1"/>
  <c r="L56" i="1" s="1"/>
  <c r="I87" i="1"/>
  <c r="H87" i="1"/>
  <c r="F87" i="1"/>
  <c r="E87" i="1"/>
  <c r="D87" i="1"/>
  <c r="D86" i="1" s="1"/>
  <c r="C87" i="1"/>
  <c r="F85" i="1"/>
  <c r="G85" i="1" s="1"/>
  <c r="J85" i="1" s="1"/>
  <c r="K85" i="1" s="1"/>
  <c r="N85" i="1" s="1"/>
  <c r="G84" i="1"/>
  <c r="J84" i="1" s="1"/>
  <c r="K84" i="1" s="1"/>
  <c r="N84" i="1" s="1"/>
  <c r="F84" i="1"/>
  <c r="F83" i="1"/>
  <c r="M82" i="1"/>
  <c r="L82" i="1"/>
  <c r="I82" i="1"/>
  <c r="I79" i="1" s="1"/>
  <c r="H82" i="1"/>
  <c r="E82" i="1"/>
  <c r="D82" i="1"/>
  <c r="C82" i="1"/>
  <c r="F81" i="1"/>
  <c r="G81" i="1" s="1"/>
  <c r="J81" i="1" s="1"/>
  <c r="K81" i="1" s="1"/>
  <c r="N81" i="1" s="1"/>
  <c r="G80" i="1"/>
  <c r="J80" i="1" s="1"/>
  <c r="F80" i="1"/>
  <c r="M79" i="1"/>
  <c r="L79" i="1"/>
  <c r="H79" i="1"/>
  <c r="E79" i="1"/>
  <c r="D79" i="1"/>
  <c r="C79" i="1"/>
  <c r="F78" i="1"/>
  <c r="G78" i="1" s="1"/>
  <c r="J78" i="1" s="1"/>
  <c r="K78" i="1" s="1"/>
  <c r="N78" i="1" s="1"/>
  <c r="G77" i="1"/>
  <c r="J77" i="1" s="1"/>
  <c r="K77" i="1" s="1"/>
  <c r="N77" i="1" s="1"/>
  <c r="F77" i="1"/>
  <c r="F76" i="1"/>
  <c r="G76" i="1" s="1"/>
  <c r="M75" i="1"/>
  <c r="M73" i="1" s="1"/>
  <c r="M69" i="1" s="1"/>
  <c r="M56" i="1" s="1"/>
  <c r="L75" i="1"/>
  <c r="I75" i="1"/>
  <c r="I73" i="1" s="1"/>
  <c r="I69" i="1" s="1"/>
  <c r="H75" i="1"/>
  <c r="E75" i="1"/>
  <c r="E73" i="1" s="1"/>
  <c r="E69" i="1" s="1"/>
  <c r="E56" i="1" s="1"/>
  <c r="D75" i="1"/>
  <c r="C75" i="1"/>
  <c r="C73" i="1" s="1"/>
  <c r="C69" i="1" s="1"/>
  <c r="G74" i="1"/>
  <c r="J74" i="1" s="1"/>
  <c r="F74" i="1"/>
  <c r="L73" i="1"/>
  <c r="H73" i="1"/>
  <c r="D73" i="1"/>
  <c r="F71" i="1"/>
  <c r="G70" i="1"/>
  <c r="F70" i="1"/>
  <c r="L69" i="1"/>
  <c r="H69" i="1"/>
  <c r="D69" i="1"/>
  <c r="F68" i="1"/>
  <c r="G68" i="1" s="1"/>
  <c r="J68" i="1" s="1"/>
  <c r="K68" i="1" s="1"/>
  <c r="N68" i="1" s="1"/>
  <c r="G67" i="1"/>
  <c r="J67" i="1" s="1"/>
  <c r="K67" i="1" s="1"/>
  <c r="N67" i="1" s="1"/>
  <c r="F67" i="1"/>
  <c r="F66" i="1"/>
  <c r="F64" i="1" s="1"/>
  <c r="G65" i="1"/>
  <c r="F65" i="1"/>
  <c r="M64" i="1"/>
  <c r="L64" i="1"/>
  <c r="I64" i="1"/>
  <c r="H64" i="1"/>
  <c r="E64" i="1"/>
  <c r="D64" i="1"/>
  <c r="C64" i="1"/>
  <c r="F63" i="1"/>
  <c r="G63" i="1" s="1"/>
  <c r="J63" i="1" s="1"/>
  <c r="K63" i="1" s="1"/>
  <c r="N63" i="1" s="1"/>
  <c r="G62" i="1"/>
  <c r="J62" i="1" s="1"/>
  <c r="K62" i="1" s="1"/>
  <c r="N62" i="1" s="1"/>
  <c r="F62" i="1"/>
  <c r="F61" i="1"/>
  <c r="F59" i="1" s="1"/>
  <c r="F58" i="1" s="1"/>
  <c r="F57" i="1" s="1"/>
  <c r="G60" i="1"/>
  <c r="F60" i="1"/>
  <c r="M59" i="1"/>
  <c r="L59" i="1"/>
  <c r="I59" i="1"/>
  <c r="H59" i="1"/>
  <c r="E59" i="1"/>
  <c r="D59" i="1"/>
  <c r="D58" i="1" s="1"/>
  <c r="D57" i="1" s="1"/>
  <c r="C59" i="1"/>
  <c r="M58" i="1"/>
  <c r="L58" i="1"/>
  <c r="I58" i="1"/>
  <c r="H58" i="1"/>
  <c r="E58" i="1"/>
  <c r="C58" i="1"/>
  <c r="M57" i="1"/>
  <c r="L57" i="1"/>
  <c r="I57" i="1"/>
  <c r="H57" i="1"/>
  <c r="E57" i="1"/>
  <c r="C57" i="1"/>
  <c r="F55" i="1"/>
  <c r="G55" i="1" s="1"/>
  <c r="J55" i="1" s="1"/>
  <c r="K55" i="1" s="1"/>
  <c r="N55" i="1" s="1"/>
  <c r="F54" i="1"/>
  <c r="G54" i="1" s="1"/>
  <c r="J54" i="1" s="1"/>
  <c r="K54" i="1" s="1"/>
  <c r="N54" i="1" s="1"/>
  <c r="F53" i="1"/>
  <c r="F52" i="1" s="1"/>
  <c r="M52" i="1"/>
  <c r="L52" i="1"/>
  <c r="I52" i="1"/>
  <c r="H52" i="1"/>
  <c r="E52" i="1"/>
  <c r="D52" i="1"/>
  <c r="C52" i="1"/>
  <c r="C49" i="1" s="1"/>
  <c r="G51" i="1"/>
  <c r="J51" i="1" s="1"/>
  <c r="K51" i="1" s="1"/>
  <c r="N51" i="1" s="1"/>
  <c r="F51" i="1"/>
  <c r="F50" i="1"/>
  <c r="G50" i="1" s="1"/>
  <c r="M49" i="1"/>
  <c r="M34" i="1" s="1"/>
  <c r="M26" i="1" s="1"/>
  <c r="L49" i="1"/>
  <c r="I49" i="1"/>
  <c r="I34" i="1" s="1"/>
  <c r="H49" i="1"/>
  <c r="E49" i="1"/>
  <c r="E34" i="1" s="1"/>
  <c r="E26" i="1" s="1"/>
  <c r="D49" i="1"/>
  <c r="G48" i="1"/>
  <c r="J48" i="1" s="1"/>
  <c r="K48" i="1" s="1"/>
  <c r="N48" i="1" s="1"/>
  <c r="F48" i="1"/>
  <c r="F47" i="1"/>
  <c r="G46" i="1"/>
  <c r="F46" i="1"/>
  <c r="M45" i="1"/>
  <c r="L45" i="1"/>
  <c r="I45" i="1"/>
  <c r="H45" i="1"/>
  <c r="E45" i="1"/>
  <c r="D45" i="1"/>
  <c r="C45" i="1"/>
  <c r="C44" i="1" s="1"/>
  <c r="M44" i="1"/>
  <c r="L44" i="1"/>
  <c r="I44" i="1"/>
  <c r="H44" i="1"/>
  <c r="E44" i="1"/>
  <c r="D44" i="1"/>
  <c r="J43" i="1"/>
  <c r="K43" i="1" s="1"/>
  <c r="N43" i="1" s="1"/>
  <c r="F43" i="1"/>
  <c r="G43" i="1" s="1"/>
  <c r="K42" i="1"/>
  <c r="G42" i="1"/>
  <c r="J42" i="1" s="1"/>
  <c r="F42" i="1"/>
  <c r="M41" i="1"/>
  <c r="L41" i="1"/>
  <c r="J41" i="1"/>
  <c r="I41" i="1"/>
  <c r="H41" i="1"/>
  <c r="F41" i="1"/>
  <c r="E41" i="1"/>
  <c r="D41" i="1"/>
  <c r="C41" i="1"/>
  <c r="F40" i="1"/>
  <c r="G39" i="1"/>
  <c r="F39" i="1"/>
  <c r="M38" i="1"/>
  <c r="L38" i="1"/>
  <c r="L35" i="1" s="1"/>
  <c r="I38" i="1"/>
  <c r="H38" i="1"/>
  <c r="H35" i="1" s="1"/>
  <c r="H34" i="1" s="1"/>
  <c r="E38" i="1"/>
  <c r="D38" i="1"/>
  <c r="D35" i="1" s="1"/>
  <c r="C38" i="1"/>
  <c r="J37" i="1"/>
  <c r="K37" i="1" s="1"/>
  <c r="N37" i="1" s="1"/>
  <c r="F37" i="1"/>
  <c r="G37" i="1" s="1"/>
  <c r="K36" i="1"/>
  <c r="G36" i="1"/>
  <c r="J36" i="1" s="1"/>
  <c r="F36" i="1"/>
  <c r="M35" i="1"/>
  <c r="I35" i="1"/>
  <c r="E35" i="1"/>
  <c r="C35" i="1"/>
  <c r="F33" i="1"/>
  <c r="F32" i="1"/>
  <c r="G32" i="1" s="1"/>
  <c r="M31" i="1"/>
  <c r="L31" i="1"/>
  <c r="L27" i="1" s="1"/>
  <c r="I31" i="1"/>
  <c r="H31" i="1"/>
  <c r="H27" i="1" s="1"/>
  <c r="E31" i="1"/>
  <c r="D31" i="1"/>
  <c r="D27" i="1" s="1"/>
  <c r="C31" i="1"/>
  <c r="J30" i="1"/>
  <c r="K30" i="1" s="1"/>
  <c r="N30" i="1" s="1"/>
  <c r="F30" i="1"/>
  <c r="G30" i="1" s="1"/>
  <c r="K29" i="1"/>
  <c r="N29" i="1" s="1"/>
  <c r="G29" i="1"/>
  <c r="J29" i="1" s="1"/>
  <c r="F29" i="1"/>
  <c r="F28" i="1"/>
  <c r="M27" i="1"/>
  <c r="I27" i="1"/>
  <c r="I26" i="1" s="1"/>
  <c r="E27" i="1"/>
  <c r="C27" i="1"/>
  <c r="G25" i="1"/>
  <c r="J25" i="1" s="1"/>
  <c r="K25" i="1" s="1"/>
  <c r="N25" i="1" s="1"/>
  <c r="F25" i="1"/>
  <c r="J24" i="1"/>
  <c r="K24" i="1" s="1"/>
  <c r="N24" i="1" s="1"/>
  <c r="F24" i="1"/>
  <c r="G24" i="1" s="1"/>
  <c r="K23" i="1"/>
  <c r="N23" i="1" s="1"/>
  <c r="G23" i="1"/>
  <c r="J23" i="1" s="1"/>
  <c r="F23" i="1"/>
  <c r="F22" i="1"/>
  <c r="G22" i="1" s="1"/>
  <c r="J22" i="1" s="1"/>
  <c r="K22" i="1" s="1"/>
  <c r="N22" i="1" s="1"/>
  <c r="G21" i="1"/>
  <c r="J21" i="1" s="1"/>
  <c r="K21" i="1" s="1"/>
  <c r="N21" i="1" s="1"/>
  <c r="F21" i="1"/>
  <c r="F20" i="1"/>
  <c r="G20" i="1" s="1"/>
  <c r="G19" i="1" s="1"/>
  <c r="M19" i="1"/>
  <c r="M17" i="1" s="1"/>
  <c r="M16" i="1" s="1"/>
  <c r="L19" i="1"/>
  <c r="I19" i="1"/>
  <c r="H19" i="1"/>
  <c r="E19" i="1"/>
  <c r="E17" i="1" s="1"/>
  <c r="E16" i="1" s="1"/>
  <c r="D19" i="1"/>
  <c r="C19" i="1"/>
  <c r="M18" i="1"/>
  <c r="L18" i="1"/>
  <c r="I18" i="1"/>
  <c r="H18" i="1"/>
  <c r="E18" i="1"/>
  <c r="D18" i="1"/>
  <c r="C18" i="1"/>
  <c r="L17" i="1"/>
  <c r="I17" i="1"/>
  <c r="H17" i="1"/>
  <c r="D17" i="1"/>
  <c r="C17" i="1"/>
  <c r="C188" i="1" l="1"/>
  <c r="G184" i="1"/>
  <c r="J184" i="1" s="1"/>
  <c r="K184" i="1" s="1"/>
  <c r="N184" i="1" s="1"/>
  <c r="C181" i="1"/>
  <c r="C176" i="1" s="1"/>
  <c r="C162" i="1" s="1"/>
  <c r="C120" i="1" s="1"/>
  <c r="C56" i="1"/>
  <c r="C34" i="1"/>
  <c r="C26" i="1" s="1"/>
  <c r="C16" i="1" s="1"/>
  <c r="F31" i="1"/>
  <c r="G33" i="1"/>
  <c r="J33" i="1" s="1"/>
  <c r="K33" i="1" s="1"/>
  <c r="N33" i="1" s="1"/>
  <c r="N42" i="1"/>
  <c r="N41" i="1" s="1"/>
  <c r="K41" i="1"/>
  <c r="K80" i="1"/>
  <c r="J39" i="1"/>
  <c r="G59" i="1"/>
  <c r="K74" i="1"/>
  <c r="G75" i="1"/>
  <c r="J76" i="1"/>
  <c r="J135" i="1"/>
  <c r="F27" i="1"/>
  <c r="G28" i="1"/>
  <c r="D34" i="1"/>
  <c r="D26" i="1" s="1"/>
  <c r="D16" i="1" s="1"/>
  <c r="D233" i="1" s="1"/>
  <c r="L26" i="1"/>
  <c r="L16" i="1" s="1"/>
  <c r="L233" i="1" s="1"/>
  <c r="G18" i="1"/>
  <c r="G17" i="1"/>
  <c r="H26" i="1"/>
  <c r="H16" i="1" s="1"/>
  <c r="N36" i="1"/>
  <c r="L34" i="1"/>
  <c r="F38" i="1"/>
  <c r="F35" i="1" s="1"/>
  <c r="G40" i="1"/>
  <c r="J40" i="1" s="1"/>
  <c r="K40" i="1" s="1"/>
  <c r="N40" i="1" s="1"/>
  <c r="J46" i="1"/>
  <c r="D56" i="1"/>
  <c r="J20" i="1"/>
  <c r="G31" i="1"/>
  <c r="J32" i="1"/>
  <c r="F45" i="1"/>
  <c r="F44" i="1" s="1"/>
  <c r="G47" i="1"/>
  <c r="J47" i="1" s="1"/>
  <c r="K47" i="1" s="1"/>
  <c r="N47" i="1" s="1"/>
  <c r="J50" i="1"/>
  <c r="G87" i="1"/>
  <c r="J88" i="1"/>
  <c r="J94" i="1"/>
  <c r="K123" i="1"/>
  <c r="J126" i="1"/>
  <c r="F19" i="1"/>
  <c r="G41" i="1"/>
  <c r="F49" i="1"/>
  <c r="G53" i="1"/>
  <c r="J60" i="1"/>
  <c r="G61" i="1"/>
  <c r="J61" i="1" s="1"/>
  <c r="K61" i="1" s="1"/>
  <c r="N61" i="1" s="1"/>
  <c r="J65" i="1"/>
  <c r="G66" i="1"/>
  <c r="J66" i="1" s="1"/>
  <c r="K66" i="1" s="1"/>
  <c r="N66" i="1" s="1"/>
  <c r="J70" i="1"/>
  <c r="G71" i="1"/>
  <c r="J71" i="1" s="1"/>
  <c r="K71" i="1" s="1"/>
  <c r="N71" i="1" s="1"/>
  <c r="G73" i="1"/>
  <c r="F75" i="1"/>
  <c r="F73" i="1" s="1"/>
  <c r="F69" i="1" s="1"/>
  <c r="G100" i="1"/>
  <c r="J101" i="1"/>
  <c r="F106" i="1"/>
  <c r="G107" i="1"/>
  <c r="F125" i="1"/>
  <c r="F124" i="1" s="1"/>
  <c r="G127" i="1"/>
  <c r="J127" i="1" s="1"/>
  <c r="K127" i="1" s="1"/>
  <c r="N127" i="1" s="1"/>
  <c r="K136" i="1"/>
  <c r="G139" i="1"/>
  <c r="J142" i="1"/>
  <c r="J145" i="1"/>
  <c r="G144" i="1"/>
  <c r="G141" i="1" s="1"/>
  <c r="G189" i="1"/>
  <c r="J190" i="1"/>
  <c r="C209" i="1"/>
  <c r="J221" i="1"/>
  <c r="J220" i="1" s="1"/>
  <c r="K223" i="1"/>
  <c r="N223" i="1" s="1"/>
  <c r="F82" i="1"/>
  <c r="F79" i="1" s="1"/>
  <c r="G83" i="1"/>
  <c r="D121" i="1"/>
  <c r="D120" i="1" s="1"/>
  <c r="L121" i="1"/>
  <c r="L120" i="1" s="1"/>
  <c r="J132" i="1"/>
  <c r="I162" i="1"/>
  <c r="I120" i="1" s="1"/>
  <c r="J91" i="1"/>
  <c r="G90" i="1"/>
  <c r="I86" i="1"/>
  <c r="I56" i="1" s="1"/>
  <c r="I16" i="1" s="1"/>
  <c r="F95" i="1"/>
  <c r="F93" i="1" s="1"/>
  <c r="F86" i="1" s="1"/>
  <c r="G96" i="1"/>
  <c r="G99" i="1"/>
  <c r="F98" i="1"/>
  <c r="G111" i="1"/>
  <c r="G110" i="1" s="1"/>
  <c r="J112" i="1"/>
  <c r="J115" i="1"/>
  <c r="G114" i="1"/>
  <c r="F131" i="1"/>
  <c r="F130" i="1" s="1"/>
  <c r="G134" i="1"/>
  <c r="J134" i="1" s="1"/>
  <c r="K134" i="1" s="1"/>
  <c r="N134" i="1" s="1"/>
  <c r="G152" i="1"/>
  <c r="F151" i="1"/>
  <c r="F148" i="1" s="1"/>
  <c r="F140" i="1" s="1"/>
  <c r="F138" i="1" s="1"/>
  <c r="H162" i="1"/>
  <c r="H120" i="1" s="1"/>
  <c r="J178" i="1"/>
  <c r="K180" i="1"/>
  <c r="N180" i="1" s="1"/>
  <c r="F122" i="1"/>
  <c r="F121" i="1" s="1"/>
  <c r="G135" i="1"/>
  <c r="G149" i="1"/>
  <c r="G177" i="1"/>
  <c r="K203" i="1"/>
  <c r="J202" i="1"/>
  <c r="G206" i="1"/>
  <c r="F205" i="1"/>
  <c r="F218" i="1"/>
  <c r="G219" i="1"/>
  <c r="K183" i="1"/>
  <c r="J182" i="1"/>
  <c r="G186" i="1"/>
  <c r="F185" i="1"/>
  <c r="N199" i="1"/>
  <c r="N215" i="1"/>
  <c r="F155" i="1"/>
  <c r="J156" i="1"/>
  <c r="F158" i="1"/>
  <c r="G158" i="1"/>
  <c r="G155" i="1" s="1"/>
  <c r="J159" i="1"/>
  <c r="G164" i="1"/>
  <c r="F166" i="1"/>
  <c r="F165" i="1" s="1"/>
  <c r="F163" i="1" s="1"/>
  <c r="G166" i="1"/>
  <c r="J167" i="1"/>
  <c r="K178" i="1"/>
  <c r="N179" i="1"/>
  <c r="N178" i="1" s="1"/>
  <c r="I176" i="1"/>
  <c r="J195" i="1"/>
  <c r="G192" i="1"/>
  <c r="F210" i="1"/>
  <c r="G211" i="1"/>
  <c r="K212" i="1"/>
  <c r="N213" i="1"/>
  <c r="N212" i="1" s="1"/>
  <c r="K221" i="1"/>
  <c r="K220" i="1" s="1"/>
  <c r="N222" i="1"/>
  <c r="N221" i="1" s="1"/>
  <c r="N220" i="1" s="1"/>
  <c r="F181" i="1"/>
  <c r="F201" i="1"/>
  <c r="F198" i="1" s="1"/>
  <c r="K172" i="1"/>
  <c r="J171" i="1"/>
  <c r="E176" i="1"/>
  <c r="E162" i="1" s="1"/>
  <c r="E120" i="1" s="1"/>
  <c r="E233" i="1" s="1"/>
  <c r="M176" i="1"/>
  <c r="M162" i="1" s="1"/>
  <c r="M120" i="1" s="1"/>
  <c r="M233" i="1" s="1"/>
  <c r="K217" i="1"/>
  <c r="J216" i="1"/>
  <c r="J214" i="1" s="1"/>
  <c r="F227" i="1"/>
  <c r="F226" i="1" s="1"/>
  <c r="F224" i="1" s="1"/>
  <c r="G171" i="1"/>
  <c r="G178" i="1"/>
  <c r="G182" i="1"/>
  <c r="F189" i="1"/>
  <c r="F188" i="1" s="1"/>
  <c r="F176" i="1" s="1"/>
  <c r="G202" i="1"/>
  <c r="M209" i="1"/>
  <c r="G221" i="1"/>
  <c r="G220" i="1" s="1"/>
  <c r="K225" i="1"/>
  <c r="G227" i="1"/>
  <c r="G226" i="1" s="1"/>
  <c r="G224" i="1" s="1"/>
  <c r="J228" i="1"/>
  <c r="F56" i="1" l="1"/>
  <c r="C233" i="1"/>
  <c r="I233" i="1"/>
  <c r="K228" i="1"/>
  <c r="J227" i="1"/>
  <c r="J226" i="1" s="1"/>
  <c r="J224" i="1" s="1"/>
  <c r="F209" i="1"/>
  <c r="F162" i="1" s="1"/>
  <c r="F120" i="1" s="1"/>
  <c r="N183" i="1"/>
  <c r="N182" i="1" s="1"/>
  <c r="K182" i="1"/>
  <c r="J100" i="1"/>
  <c r="K101" i="1"/>
  <c r="K65" i="1"/>
  <c r="J64" i="1"/>
  <c r="J87" i="1"/>
  <c r="K88" i="1"/>
  <c r="J28" i="1"/>
  <c r="G27" i="1"/>
  <c r="K76" i="1"/>
  <c r="J75" i="1"/>
  <c r="J73" i="1" s="1"/>
  <c r="G58" i="1"/>
  <c r="G57" i="1" s="1"/>
  <c r="J219" i="1"/>
  <c r="G218" i="1"/>
  <c r="J149" i="1"/>
  <c r="G151" i="1"/>
  <c r="G148" i="1" s="1"/>
  <c r="G140" i="1" s="1"/>
  <c r="G138" i="1" s="1"/>
  <c r="J152" i="1"/>
  <c r="K132" i="1"/>
  <c r="J131" i="1"/>
  <c r="J130" i="1" s="1"/>
  <c r="J83" i="1"/>
  <c r="G82" i="1"/>
  <c r="G79" i="1" s="1"/>
  <c r="J144" i="1"/>
  <c r="K145" i="1"/>
  <c r="J139" i="1"/>
  <c r="K126" i="1"/>
  <c r="J125" i="1"/>
  <c r="J124" i="1" s="1"/>
  <c r="J122" i="1" s="1"/>
  <c r="J121" i="1" s="1"/>
  <c r="N123" i="1"/>
  <c r="K20" i="1"/>
  <c r="J19" i="1"/>
  <c r="F34" i="1"/>
  <c r="F26" i="1" s="1"/>
  <c r="H233" i="1"/>
  <c r="K39" i="1"/>
  <c r="J38" i="1"/>
  <c r="J35" i="1" s="1"/>
  <c r="N80" i="1"/>
  <c r="K195" i="1"/>
  <c r="J192" i="1"/>
  <c r="J166" i="1"/>
  <c r="J165" i="1" s="1"/>
  <c r="K167" i="1"/>
  <c r="G163" i="1"/>
  <c r="J164" i="1"/>
  <c r="N214" i="1"/>
  <c r="J186" i="1"/>
  <c r="G185" i="1"/>
  <c r="G181" i="1" s="1"/>
  <c r="G176" i="1" s="1"/>
  <c r="N203" i="1"/>
  <c r="N202" i="1" s="1"/>
  <c r="K202" i="1"/>
  <c r="J114" i="1"/>
  <c r="K115" i="1"/>
  <c r="G98" i="1"/>
  <c r="J99" i="1"/>
  <c r="G131" i="1"/>
  <c r="G130" i="1" s="1"/>
  <c r="K190" i="1"/>
  <c r="J189" i="1"/>
  <c r="J188" i="1" s="1"/>
  <c r="J141" i="1"/>
  <c r="K142" i="1"/>
  <c r="N136" i="1"/>
  <c r="N135" i="1" s="1"/>
  <c r="K135" i="1"/>
  <c r="J107" i="1"/>
  <c r="G106" i="1"/>
  <c r="K70" i="1"/>
  <c r="J69" i="1"/>
  <c r="K60" i="1"/>
  <c r="J59" i="1"/>
  <c r="J58" i="1" s="1"/>
  <c r="J57" i="1" s="1"/>
  <c r="G125" i="1"/>
  <c r="G124" i="1" s="1"/>
  <c r="G122" i="1" s="1"/>
  <c r="G121" i="1" s="1"/>
  <c r="K94" i="1"/>
  <c r="K46" i="1"/>
  <c r="J45" i="1"/>
  <c r="J44" i="1" s="1"/>
  <c r="G38" i="1"/>
  <c r="G35" i="1" s="1"/>
  <c r="J206" i="1"/>
  <c r="G205" i="1"/>
  <c r="G201" i="1" s="1"/>
  <c r="G198" i="1" s="1"/>
  <c r="K50" i="1"/>
  <c r="N225" i="1"/>
  <c r="N217" i="1"/>
  <c r="N216" i="1" s="1"/>
  <c r="K216" i="1"/>
  <c r="K214" i="1" s="1"/>
  <c r="N172" i="1"/>
  <c r="N171" i="1" s="1"/>
  <c r="K171" i="1"/>
  <c r="J211" i="1"/>
  <c r="G210" i="1"/>
  <c r="G209" i="1" s="1"/>
  <c r="G165" i="1"/>
  <c r="J158" i="1"/>
  <c r="K159" i="1"/>
  <c r="J155" i="1"/>
  <c r="K156" i="1"/>
  <c r="J177" i="1"/>
  <c r="J111" i="1"/>
  <c r="J110" i="1" s="1"/>
  <c r="K112" i="1"/>
  <c r="G95" i="1"/>
  <c r="G93" i="1" s="1"/>
  <c r="G86" i="1" s="1"/>
  <c r="J96" i="1"/>
  <c r="J90" i="1"/>
  <c r="K91" i="1"/>
  <c r="G188" i="1"/>
  <c r="J53" i="1"/>
  <c r="G52" i="1"/>
  <c r="G49" i="1" s="1"/>
  <c r="F18" i="1"/>
  <c r="F17" i="1"/>
  <c r="G69" i="1"/>
  <c r="K32" i="1"/>
  <c r="J31" i="1"/>
  <c r="G64" i="1"/>
  <c r="G45" i="1"/>
  <c r="G44" i="1" s="1"/>
  <c r="N74" i="1"/>
  <c r="K96" i="1" l="1"/>
  <c r="J95" i="1"/>
  <c r="J93" i="1" s="1"/>
  <c r="J205" i="1"/>
  <c r="J201" i="1" s="1"/>
  <c r="J198" i="1" s="1"/>
  <c r="K206" i="1"/>
  <c r="N70" i="1"/>
  <c r="N190" i="1"/>
  <c r="N189" i="1" s="1"/>
  <c r="K189" i="1"/>
  <c r="K188" i="1" s="1"/>
  <c r="G162" i="1"/>
  <c r="G120" i="1" s="1"/>
  <c r="N195" i="1"/>
  <c r="N192" i="1" s="1"/>
  <c r="K192" i="1"/>
  <c r="K152" i="1"/>
  <c r="J151" i="1"/>
  <c r="G56" i="1"/>
  <c r="K28" i="1"/>
  <c r="J27" i="1"/>
  <c r="N65" i="1"/>
  <c r="N64" i="1" s="1"/>
  <c r="K64" i="1"/>
  <c r="N228" i="1"/>
  <c r="N227" i="1" s="1"/>
  <c r="N226" i="1" s="1"/>
  <c r="K227" i="1"/>
  <c r="K226" i="1" s="1"/>
  <c r="K224" i="1" s="1"/>
  <c r="F16" i="1"/>
  <c r="F233" i="1" s="1"/>
  <c r="K177" i="1"/>
  <c r="N159" i="1"/>
  <c r="N158" i="1" s="1"/>
  <c r="K158" i="1"/>
  <c r="K211" i="1"/>
  <c r="J210" i="1"/>
  <c r="N46" i="1"/>
  <c r="N45" i="1" s="1"/>
  <c r="N44" i="1" s="1"/>
  <c r="K45" i="1"/>
  <c r="K44" i="1" s="1"/>
  <c r="N142" i="1"/>
  <c r="J185" i="1"/>
  <c r="J181" i="1" s="1"/>
  <c r="J176" i="1" s="1"/>
  <c r="K186" i="1"/>
  <c r="N167" i="1"/>
  <c r="N166" i="1" s="1"/>
  <c r="N165" i="1" s="1"/>
  <c r="K166" i="1"/>
  <c r="K165" i="1" s="1"/>
  <c r="N39" i="1"/>
  <c r="N38" i="1" s="1"/>
  <c r="N35" i="1" s="1"/>
  <c r="K38" i="1"/>
  <c r="K35" i="1" s="1"/>
  <c r="J18" i="1"/>
  <c r="J17" i="1"/>
  <c r="K139" i="1"/>
  <c r="K83" i="1"/>
  <c r="J82" i="1"/>
  <c r="J79" i="1" s="1"/>
  <c r="N88" i="1"/>
  <c r="N87" i="1" s="1"/>
  <c r="K87" i="1"/>
  <c r="N101" i="1"/>
  <c r="N100" i="1" s="1"/>
  <c r="K100" i="1"/>
  <c r="G34" i="1"/>
  <c r="G26" i="1" s="1"/>
  <c r="N60" i="1"/>
  <c r="N59" i="1" s="1"/>
  <c r="N58" i="1" s="1"/>
  <c r="N57" i="1" s="1"/>
  <c r="K59" i="1"/>
  <c r="K58" i="1" s="1"/>
  <c r="K57" i="1" s="1"/>
  <c r="K107" i="1"/>
  <c r="J106" i="1"/>
  <c r="K99" i="1"/>
  <c r="J98" i="1"/>
  <c r="J86" i="1" s="1"/>
  <c r="N20" i="1"/>
  <c r="N19" i="1" s="1"/>
  <c r="K19" i="1"/>
  <c r="N145" i="1"/>
  <c r="N144" i="1" s="1"/>
  <c r="K144" i="1"/>
  <c r="K141" i="1" s="1"/>
  <c r="K149" i="1"/>
  <c r="J148" i="1"/>
  <c r="J140" i="1" s="1"/>
  <c r="J138" i="1" s="1"/>
  <c r="K219" i="1"/>
  <c r="J218" i="1"/>
  <c r="N76" i="1"/>
  <c r="N75" i="1" s="1"/>
  <c r="N73" i="1" s="1"/>
  <c r="K75" i="1"/>
  <c r="K73" i="1" s="1"/>
  <c r="K69" i="1" s="1"/>
  <c r="K53" i="1"/>
  <c r="J52" i="1"/>
  <c r="J49" i="1" s="1"/>
  <c r="J34" i="1" s="1"/>
  <c r="N115" i="1"/>
  <c r="N114" i="1" s="1"/>
  <c r="K114" i="1"/>
  <c r="N91" i="1"/>
  <c r="N90" i="1" s="1"/>
  <c r="K90" i="1"/>
  <c r="N112" i="1"/>
  <c r="N111" i="1" s="1"/>
  <c r="N110" i="1" s="1"/>
  <c r="K111" i="1"/>
  <c r="K110" i="1" s="1"/>
  <c r="N50" i="1"/>
  <c r="N32" i="1"/>
  <c r="N31" i="1" s="1"/>
  <c r="K31" i="1"/>
  <c r="N156" i="1"/>
  <c r="N155" i="1" s="1"/>
  <c r="K155" i="1"/>
  <c r="N224" i="1"/>
  <c r="N94" i="1"/>
  <c r="K164" i="1"/>
  <c r="J163" i="1"/>
  <c r="N126" i="1"/>
  <c r="N125" i="1" s="1"/>
  <c r="N124" i="1" s="1"/>
  <c r="N122" i="1" s="1"/>
  <c r="N121" i="1" s="1"/>
  <c r="K125" i="1"/>
  <c r="K124" i="1" s="1"/>
  <c r="K122" i="1" s="1"/>
  <c r="N132" i="1"/>
  <c r="N131" i="1" s="1"/>
  <c r="N130" i="1" s="1"/>
  <c r="K131" i="1"/>
  <c r="K130" i="1" s="1"/>
  <c r="G16" i="1" l="1"/>
  <c r="G233" i="1" s="1"/>
  <c r="J56" i="1"/>
  <c r="N107" i="1"/>
  <c r="N106" i="1" s="1"/>
  <c r="K106" i="1"/>
  <c r="N139" i="1"/>
  <c r="N186" i="1"/>
  <c r="N185" i="1" s="1"/>
  <c r="N181" i="1" s="1"/>
  <c r="K185" i="1"/>
  <c r="K181" i="1" s="1"/>
  <c r="K176" i="1" s="1"/>
  <c r="N211" i="1"/>
  <c r="N210" i="1" s="1"/>
  <c r="K210" i="1"/>
  <c r="N177" i="1"/>
  <c r="K27" i="1"/>
  <c r="N28" i="1"/>
  <c r="N27" i="1" s="1"/>
  <c r="N206" i="1"/>
  <c r="N205" i="1" s="1"/>
  <c r="N201" i="1" s="1"/>
  <c r="N198" i="1" s="1"/>
  <c r="K205" i="1"/>
  <c r="K201" i="1" s="1"/>
  <c r="K198" i="1" s="1"/>
  <c r="N149" i="1"/>
  <c r="K18" i="1"/>
  <c r="K17" i="1"/>
  <c r="N99" i="1"/>
  <c r="N98" i="1" s="1"/>
  <c r="K98" i="1"/>
  <c r="K86" i="1" s="1"/>
  <c r="N188" i="1"/>
  <c r="N18" i="1"/>
  <c r="N17" i="1"/>
  <c r="K82" i="1"/>
  <c r="K79" i="1" s="1"/>
  <c r="N83" i="1"/>
  <c r="N82" i="1" s="1"/>
  <c r="N79" i="1" s="1"/>
  <c r="K121" i="1"/>
  <c r="N164" i="1"/>
  <c r="N163" i="1" s="1"/>
  <c r="K163" i="1"/>
  <c r="K52" i="1"/>
  <c r="K49" i="1" s="1"/>
  <c r="K34" i="1" s="1"/>
  <c r="N53" i="1"/>
  <c r="N52" i="1" s="1"/>
  <c r="N49" i="1" s="1"/>
  <c r="N34" i="1" s="1"/>
  <c r="N219" i="1"/>
  <c r="N218" i="1" s="1"/>
  <c r="K218" i="1"/>
  <c r="N141" i="1"/>
  <c r="J209" i="1"/>
  <c r="J162" i="1" s="1"/>
  <c r="J120" i="1" s="1"/>
  <c r="J26" i="1"/>
  <c r="J16" i="1" s="1"/>
  <c r="N152" i="1"/>
  <c r="N151" i="1" s="1"/>
  <c r="K151" i="1"/>
  <c r="K148" i="1" s="1"/>
  <c r="K140" i="1" s="1"/>
  <c r="K138" i="1" s="1"/>
  <c r="N69" i="1"/>
  <c r="N96" i="1"/>
  <c r="N95" i="1" s="1"/>
  <c r="N93" i="1" s="1"/>
  <c r="N86" i="1" s="1"/>
  <c r="K95" i="1"/>
  <c r="K93" i="1" s="1"/>
  <c r="N176" i="1" l="1"/>
  <c r="N56" i="1"/>
  <c r="K56" i="1"/>
  <c r="J233" i="1"/>
  <c r="K26" i="1"/>
  <c r="K16" i="1" s="1"/>
  <c r="N209" i="1"/>
  <c r="N148" i="1"/>
  <c r="N140" i="1" s="1"/>
  <c r="N138" i="1" s="1"/>
  <c r="N162" i="1"/>
  <c r="N26" i="1"/>
  <c r="N16" i="1" s="1"/>
  <c r="K209" i="1"/>
  <c r="K162" i="1" s="1"/>
  <c r="K120" i="1" s="1"/>
  <c r="K233" i="1" l="1"/>
  <c r="N120" i="1"/>
  <c r="N233" i="1"/>
</calcChain>
</file>

<file path=xl/sharedStrings.xml><?xml version="1.0" encoding="utf-8"?>
<sst xmlns="http://schemas.openxmlformats.org/spreadsheetml/2006/main" count="260" uniqueCount="196">
  <si>
    <t>Cuadro 7. COMPONENTES NORMALIZADOS DE LA POSICIÓN DE INVERSIÓN INTERNACIONAL</t>
  </si>
  <si>
    <t>(en millones de balboas)</t>
  </si>
  <si>
    <t>Partida</t>
  </si>
  <si>
    <t>2018 (E)</t>
  </si>
  <si>
    <t>Posición al inicio</t>
  </si>
  <si>
    <t>Primer trimestre</t>
  </si>
  <si>
    <t>Posición al final</t>
  </si>
  <si>
    <t>Segundo trimestre</t>
  </si>
  <si>
    <t>Transac- ciones</t>
  </si>
  <si>
    <t>Otras variaciones</t>
  </si>
  <si>
    <t>(P) Cifras preliminares.</t>
  </si>
  <si>
    <t>(E) Cifras estimadas.</t>
  </si>
  <si>
    <t>EN LA RÉPUBLICA, SEGÚN PARTIDA: ENERO A SEPTIEMBRE 2018</t>
  </si>
  <si>
    <t>Tercer trimestre</t>
  </si>
  <si>
    <t>I.  Activos………………………………………………………………………………………………………………………………………</t>
  </si>
  <si>
    <t xml:space="preserve">  1.  Inversión directa en el extranjero………………………………………………………………………………………………….</t>
  </si>
  <si>
    <t xml:space="preserve">       1.1.1  Acciones y utilidades reinvertidas………………………………………………………………………………………….</t>
  </si>
  <si>
    <t xml:space="preserve">                        Activos frente a empresas filiales………………………………………………………………………………………..</t>
  </si>
  <si>
    <t xml:space="preserve">                                Bancos de licencia general…………………………………………………………………………………………</t>
  </si>
  <si>
    <t xml:space="preserve">                                Bancos de licencia internacional…………………………………………………………………………………..</t>
  </si>
  <si>
    <t xml:space="preserve">                                Empresas de la Zona Libre de Colón……………………………………………………………………………..</t>
  </si>
  <si>
    <t xml:space="preserve">                                Otras empresas……………………………………………………………………………………………………..</t>
  </si>
  <si>
    <t xml:space="preserve">                        Pasivos frente a empresas filiales……………………………………………………………………………………….</t>
  </si>
  <si>
    <t xml:space="preserve">       1.1.2  Otro capital………………………………………………………………………………………………………………………</t>
  </si>
  <si>
    <t xml:space="preserve">  2.  Inversión de cartera……………………………………………………………………………………………………………………</t>
  </si>
  <si>
    <t xml:space="preserve">      2.1.1  Títulos de participación en el capital………………………………………………………………………………………</t>
  </si>
  <si>
    <t xml:space="preserve">                2.1.1.1  Autoridades monetarias……………………………………………………………………………………………….</t>
  </si>
  <si>
    <t xml:space="preserve">                2.1.1.2  Gobierno general……………………………………………………………………………………………………….</t>
  </si>
  <si>
    <t xml:space="preserve">                2.1.1.3  Bancos………………………………………………………………………………………………………………….</t>
  </si>
  <si>
    <t xml:space="preserve">                2.1.1.4  Otros sectores………………………………………………………………………………………………………….</t>
  </si>
  <si>
    <t xml:space="preserve">                                Otras empresas………………………………………………………………………………………………………</t>
  </si>
  <si>
    <t xml:space="preserve">      2.1.2  Títulos de deuda…………………………………………………………………………………………………………………</t>
  </si>
  <si>
    <t xml:space="preserve">               2.1.2.1  Bonos y pagarés…………………………………………………………………………………………………………</t>
  </si>
  <si>
    <t xml:space="preserve">                               Autoridades monetarias……………………………………………………………………………………………..</t>
  </si>
  <si>
    <t xml:space="preserve">                               Gobierno general……………………………………………………………………………………………………..</t>
  </si>
  <si>
    <t xml:space="preserve">                               Bancos…………………………………………………………………………………………………………………</t>
  </si>
  <si>
    <t xml:space="preserve">                                    Bancos de licencia general……………………………………………………………………………………..</t>
  </si>
  <si>
    <t xml:space="preserve">                                    Bancos de licencia internacional………………………………………………………………………………</t>
  </si>
  <si>
    <t xml:space="preserve">                               Otros sectores……………………………………………………………………………………………………….</t>
  </si>
  <si>
    <t xml:space="preserve">                                    Empresas de la Zona Libre de Colón………………………………………………………………………….</t>
  </si>
  <si>
    <t xml:space="preserve">                                    Otras empresas………………………………………………………………………………………………….</t>
  </si>
  <si>
    <t xml:space="preserve">               2.1.2.2  Instrumentos del mercado monetario…………………………………………………………………………………</t>
  </si>
  <si>
    <t xml:space="preserve">                               Bancos………………………………………………………………………………………………………………..</t>
  </si>
  <si>
    <t xml:space="preserve">                                    Bancos de licencia internacional……………………………………………………………………………….</t>
  </si>
  <si>
    <t xml:space="preserve">                               Otros sectores………………………………………………………………………………………………………..</t>
  </si>
  <si>
    <t xml:space="preserve">               2.1.2.3  Instrumentos financieros derivados…………………………………………………………………………………….</t>
  </si>
  <si>
    <t xml:space="preserve"> 3.  Otra inversión……………………………………………………………………………………………………………………………</t>
  </si>
  <si>
    <t xml:space="preserve">       3.1.1  Créditos comerciales………………………………………………………………………………………………………….</t>
  </si>
  <si>
    <t xml:space="preserve">                3.1.1.2  Otros sectores………………………………………………………………………………………………………….</t>
  </si>
  <si>
    <t xml:space="preserve">                                A largo plazo………………………………………………………………………………………………………..</t>
  </si>
  <si>
    <t xml:space="preserve">                                     Empresas de inversión directa…………………………………………………………………………………</t>
  </si>
  <si>
    <t xml:space="preserve">                                     Empresas de inversión de cartera……………………………………………………………………………</t>
  </si>
  <si>
    <t xml:space="preserve">                                     Empresas de la Zona Libre de Colón…………………………………………………………………………</t>
  </si>
  <si>
    <t xml:space="preserve">                                     Empresas de inversión nacional………………………………………………………………………………</t>
  </si>
  <si>
    <t xml:space="preserve">                                A corto plazo…………………………………………………………………………………………………………</t>
  </si>
  <si>
    <t xml:space="preserve">                                     Empresas de inversión directa………………………………………………………………………………..</t>
  </si>
  <si>
    <t xml:space="preserve">                                     Empresas de inversión de cartera…………………………………………………………………………….</t>
  </si>
  <si>
    <t xml:space="preserve">                                     Empresas de inversión nacional……………………………………………………………………………….</t>
  </si>
  <si>
    <t xml:space="preserve">       3.1.2  Préstamos………………………………………………………………………………………………………………………..</t>
  </si>
  <si>
    <t xml:space="preserve">                3.1.2.1  Autoridades monetarias………………………………………………………………………………………………</t>
  </si>
  <si>
    <t xml:space="preserve">                3.1.2.2  Gobierno general………………………………………………………………………………………………………</t>
  </si>
  <si>
    <t xml:space="preserve">                3.1.2.3  Bancos………………………………………………………………………………………………………………….</t>
  </si>
  <si>
    <t xml:space="preserve">                                 A largo plazo………………………………………………………………………………………………………</t>
  </si>
  <si>
    <t xml:space="preserve">                                 A corto plazo………………………………………………………………………………………………………</t>
  </si>
  <si>
    <t xml:space="preserve">                                         Bancos de licencia general………………………………………………………………………………..</t>
  </si>
  <si>
    <t xml:space="preserve">                                         Bancos de licencia internacional………………………………………………………………………….</t>
  </si>
  <si>
    <t xml:space="preserve">                3.1.2.4  Otros sectores…………………………………………………………………………………………………………</t>
  </si>
  <si>
    <t xml:space="preserve">       3.1.3  Moneda y depósitos…………………………………………………………………………………………………………..</t>
  </si>
  <si>
    <t xml:space="preserve">                3.1.3.1  Autoridades monetarias………………………………………………………………………………………………</t>
  </si>
  <si>
    <t xml:space="preserve">                3.1.3.2  Gobierno general………………………………………………………………………………………………………</t>
  </si>
  <si>
    <t xml:space="preserve">                3.1.3.3  Bancos………………………………………………………………………………………………………………….</t>
  </si>
  <si>
    <t xml:space="preserve">                                Bancos de licencia general………………………………………………………………………………………..</t>
  </si>
  <si>
    <t xml:space="preserve">                                Bancos de licencia  internacional…………………………………………………………………………………</t>
  </si>
  <si>
    <t xml:space="preserve">                3.1.3.4  Otros sectores………………………………………………………………………………………………………….</t>
  </si>
  <si>
    <t xml:space="preserve">       3.1.4  Otros……………………………………………………………………………………………………………………………..</t>
  </si>
  <si>
    <t xml:space="preserve">                3.1.4.1  Autoridades monetarias………………………………………………………………………………………………</t>
  </si>
  <si>
    <t xml:space="preserve">                                A corto plazo………………………………………………………………………………………………………..</t>
  </si>
  <si>
    <t xml:space="preserve">                3.1.4.2  Gobierno general………………………………………………………………………………………………………..</t>
  </si>
  <si>
    <t xml:space="preserve">                3.1.4.3  Bancos………………………………………………………………………………………………………………….</t>
  </si>
  <si>
    <t xml:space="preserve">                                        Bancos de licencia………………………………………………………………………………………….</t>
  </si>
  <si>
    <t xml:space="preserve">                                        Bancos de licencia internacional…………………………………………………………………………..</t>
  </si>
  <si>
    <t xml:space="preserve">                3.1.4.4  Otros sectores………………………………………………………………………………………………………….</t>
  </si>
  <si>
    <t xml:space="preserve">                                A largo……………………………………………………………………………………………………………….</t>
  </si>
  <si>
    <t xml:space="preserve">                                        Autoridad del Canal de Panamá…………………………………………………………………………….</t>
  </si>
  <si>
    <t xml:space="preserve">                                        Empresas de inversión directa………………………………………………………………………………</t>
  </si>
  <si>
    <t xml:space="preserve">                                        Empresas de inversión de cartera…………………………………………………………………………..</t>
  </si>
  <si>
    <t xml:space="preserve">                                        Empresas de la Zona Libre de Colón……………………………………………………………………….</t>
  </si>
  <si>
    <t xml:space="preserve">                                        Empresas de inversión nacional…………………………………………………………………………….</t>
  </si>
  <si>
    <t xml:space="preserve">  4.  Activos de reserva……………………………………………………………………………………………………………………..</t>
  </si>
  <si>
    <t xml:space="preserve">      4.1  Oro monetario……………………………………………………………………………………………………………………….</t>
  </si>
  <si>
    <t xml:space="preserve">      4.2  Derechos Especiales de Giro…………………………………………………………………………………………………….</t>
  </si>
  <si>
    <t xml:space="preserve">      4.3  Posición de reserva en el Fondo Monetario Internacional……………………………………………………………………..</t>
  </si>
  <si>
    <t xml:space="preserve">      4.4  Divisas……………………………………………………………………………………………………………………………….</t>
  </si>
  <si>
    <t xml:space="preserve">             4.4.1  Moneda y depósitos……………………………………………………………………………………………………….</t>
  </si>
  <si>
    <t xml:space="preserve">                       4.4.1.1  Autoridades monetarias…………………………………………………………………………………………</t>
  </si>
  <si>
    <t xml:space="preserve">                       4.4.1.2  Bancos……………………………………………………………………………………………………………</t>
  </si>
  <si>
    <t xml:space="preserve">             4.4.2  Valores………………………………………………………………………………………………………………………</t>
  </si>
  <si>
    <t xml:space="preserve">                       4.4.2.1  Participaciones de capital………………………………………………………………………………………</t>
  </si>
  <si>
    <t xml:space="preserve">                       4.4.2.2  Bonos y pagarés………………………………………………………………………………………………….</t>
  </si>
  <si>
    <t xml:space="preserve">                       4.4.2.3  Instrumentos del mercado monetario………………………………………………………………………….</t>
  </si>
  <si>
    <t xml:space="preserve">                       4.4.2.4  Instrumentos financieros derivados (neto)………………………………………………………………………</t>
  </si>
  <si>
    <t xml:space="preserve">       4.5  Otros activos…………………………………………………………………………………………………………………………</t>
  </si>
  <si>
    <t xml:space="preserve">  1.  Inversión directa en la economía declarante……………………………………………………………………………………</t>
  </si>
  <si>
    <t xml:space="preserve">      1.2.1    Acciones y utilidades reinvertidas…………………………………………………………………………………………</t>
  </si>
  <si>
    <t xml:space="preserve">                 1.2.1.1  Activos frente a inversionistas directos…………………………………………………………………………….</t>
  </si>
  <si>
    <t xml:space="preserve">                 1.2.1.2  Pasivos frente a inversionistas directos…………………………………………………………………………….</t>
  </si>
  <si>
    <t xml:space="preserve">                                Otros…………………………………………………………………………………………………………………</t>
  </si>
  <si>
    <t xml:space="preserve">                                        Bancos de licencia general…………………………………………………..…..……………………….</t>
  </si>
  <si>
    <t xml:space="preserve">                                        Bancos de licencia internacional…………………………………………………..…..…………………</t>
  </si>
  <si>
    <t xml:space="preserve">                                        Empresas de la Zona Libre de Colón…………………………………………………..…..………………</t>
  </si>
  <si>
    <t xml:space="preserve">                                        Otras empresas………………………………………………………………………………………………</t>
  </si>
  <si>
    <t xml:space="preserve">      1.2.2  Otro capital………………………………………………………………………………………………………………………</t>
  </si>
  <si>
    <t xml:space="preserve">               1.2.2.1  Activos frente a inversionistas directos…………………………………………………..…..………………………</t>
  </si>
  <si>
    <t xml:space="preserve">                                Empresas de la Zona Libre de Colón…………………………………………………..…..…………………….</t>
  </si>
  <si>
    <t xml:space="preserve">               1.2.2.2  Pasivos frente a inversionistas directos…………………………………………………..…..………………………</t>
  </si>
  <si>
    <t xml:space="preserve">  2.  Inversión de cartera…………………………………………………………………………………………………………………..</t>
  </si>
  <si>
    <t xml:space="preserve">      2.2.1  Títulos de participación en el capital………………………………………………………………………………………</t>
  </si>
  <si>
    <t xml:space="preserve">      2.2.2  Títulos de deuda…………………………………………………………………………………………………………………</t>
  </si>
  <si>
    <t xml:space="preserve">               2.2.2.1  Bonos y pagarés………………………………………………………………………………………………………..</t>
  </si>
  <si>
    <t xml:space="preserve">                                Autoridades monetarias……………………………………………………………………………………………</t>
  </si>
  <si>
    <t xml:space="preserve">                                Gobierno general……………………………………………………………………………………………………</t>
  </si>
  <si>
    <t xml:space="preserve">                                Bancos………………………………………………………………………………………………………………</t>
  </si>
  <si>
    <t xml:space="preserve">                                        Bancos de licencia general…………………………………………………………………………………</t>
  </si>
  <si>
    <t xml:space="preserve">                                        Bancos de licencia internacional……………………………………………………………………………</t>
  </si>
  <si>
    <t xml:space="preserve">                                Otros sectores……………………………………………………………………………………………………..</t>
  </si>
  <si>
    <t xml:space="preserve">               2.2.2.2  Instrumentos del mercado monetario…………………………………………………………………………………</t>
  </si>
  <si>
    <t xml:space="preserve">                2.2.2.3  Instrumentos financieros derivados…………………………………………………………………………………</t>
  </si>
  <si>
    <t xml:space="preserve">                                Otros sectores………………………………………………………………………………………………………</t>
  </si>
  <si>
    <t xml:space="preserve">  3.  Otra inversión…………………………………………………………………………………………………………………………..</t>
  </si>
  <si>
    <t xml:space="preserve">       3.2.1  Créditos comerciales………………………………………………………………………………………………………….</t>
  </si>
  <si>
    <t xml:space="preserve">                3.2.1.1  Gobierno general………………………………………………………………………………………………………</t>
  </si>
  <si>
    <t xml:space="preserve">                3.2.1.2  Otros sectores…………………………………………………………………………………………………………</t>
  </si>
  <si>
    <t xml:space="preserve">                                    A largo plazo…………………………………………………………………………………………………….</t>
  </si>
  <si>
    <t xml:space="preserve">                                           Empresas de inversión directa……………………………………………………………………………</t>
  </si>
  <si>
    <t>..                                           Empresas de inversión de cartera………………………………………………………………………</t>
  </si>
  <si>
    <t xml:space="preserve">                                           Empresas de la Zona Libre de Colón…………………………………………………………………….</t>
  </si>
  <si>
    <t xml:space="preserve">                                           Empresas de inversión nacional…………………………………………………………………………</t>
  </si>
  <si>
    <t xml:space="preserve">                                    A corto plazo…………………………………………………………………………………………………….</t>
  </si>
  <si>
    <t xml:space="preserve">                                           Empresas de inversión directa…………………………………………………………………………..</t>
  </si>
  <si>
    <t xml:space="preserve">                                           Empresas de inversión de cartera……………………………………………………………………….</t>
  </si>
  <si>
    <t xml:space="preserve">                                           Empresas de la Zona Libre de Colón……………………………………………………………………</t>
  </si>
  <si>
    <t xml:space="preserve">                                           Empresas de inversión nacional………………………………………………………………………….</t>
  </si>
  <si>
    <t xml:space="preserve">       3.2.2  Préstamos………………………………………………………………………………………………………………………..</t>
  </si>
  <si>
    <t xml:space="preserve">                3.2.2.1  Autoridades monetarias……………………………………………………………………………………………….</t>
  </si>
  <si>
    <t xml:space="preserve">                3.2.2.2  Gobierno general……………………………………………………………………………………………………….</t>
  </si>
  <si>
    <t xml:space="preserve">                                     A largo plazo…………………………………………………………………………………………………….</t>
  </si>
  <si>
    <t xml:space="preserve">                                     A corto plazo…………………………………………………………………………………………………….</t>
  </si>
  <si>
    <t xml:space="preserve">                3.2.2.3  Bancos……………………………………………………………………………………………………………………</t>
  </si>
  <si>
    <t xml:space="preserve">                                            Bancos de licencia general……………………………………………………………………………..</t>
  </si>
  <si>
    <t xml:space="preserve">                                            Bancos de licencia internacional…………………………………………………………………………</t>
  </si>
  <si>
    <t xml:space="preserve">                                            Bancos de licencia internacional……………………………………………………………………….</t>
  </si>
  <si>
    <t xml:space="preserve">                3.2.2.4  Otros sectores…………………………………………………………………………………………………………</t>
  </si>
  <si>
    <t xml:space="preserve">                                            Empresas de inversión nacional…………………………………………………………………………</t>
  </si>
  <si>
    <t xml:space="preserve">                                            Entidades Descentralizadas……………………………………………………………………………..</t>
  </si>
  <si>
    <t xml:space="preserve">                                            Empresas de inversión directa……………………………………………………………………………</t>
  </si>
  <si>
    <t xml:space="preserve">                                            Empresas de inversión de cartera……………………………………………………………………….</t>
  </si>
  <si>
    <t xml:space="preserve">                                            Empresas de la Zona Libre de Colón……………………………………………………………………</t>
  </si>
  <si>
    <t xml:space="preserve">       3.2.3  Moneda y depósitos…………………………………………………………………………………………………………..</t>
  </si>
  <si>
    <t xml:space="preserve">                3.2.3.1  Autoridades monetarias………………………………………………………………………………………………</t>
  </si>
  <si>
    <t xml:space="preserve">                3.2.3.2  Gobierno general………………………………………………………………………………………………………</t>
  </si>
  <si>
    <t xml:space="preserve">                3.2.3.3  Bancos………………………………………………………………………………………………………………….</t>
  </si>
  <si>
    <t xml:space="preserve">                                  Bancos de licencia general………………………………………………………………………………………</t>
  </si>
  <si>
    <t xml:space="preserve">                                          A largo plazo………………………………………………………………………………………………..</t>
  </si>
  <si>
    <t xml:space="preserve">                                          A corto plazo………………………………………………………………………………………………..</t>
  </si>
  <si>
    <t xml:space="preserve">                                  Bancos de licencia internacional………………………………………………………………………………..</t>
  </si>
  <si>
    <t xml:space="preserve">                3.2.3.4  Otros sectores………………………………………………………………………………………………………….</t>
  </si>
  <si>
    <t xml:space="preserve">       3.2.4  Otros pasivos……………………………………………………………………………………………………………………</t>
  </si>
  <si>
    <t xml:space="preserve">                3.2.4.1  Autoridades monetarias………………………………………………………………………………………………..</t>
  </si>
  <si>
    <t xml:space="preserve">                                          Otros…………………………………………………………………………………………………………</t>
  </si>
  <si>
    <t xml:space="preserve">                3.2.4.2  Gobierno general……………………………………………………………………………………………………..</t>
  </si>
  <si>
    <t xml:space="preserve">                                     A largo plazo……………………………………………………………………………………………………</t>
  </si>
  <si>
    <t xml:space="preserve">                                     A corto plazo……………………………………………………………………………………………………</t>
  </si>
  <si>
    <t xml:space="preserve">                                          Otros………………………………………………………………………………………………………..</t>
  </si>
  <si>
    <t xml:space="preserve">                3.2.4.3  Bancos……………………………………………………………………………………………………………………</t>
  </si>
  <si>
    <t xml:space="preserve">                                              Bancos de licencia general - neto……………………………………………………………………</t>
  </si>
  <si>
    <t xml:space="preserve">                                              Bancos de licencia internacional - neto……………………………………………………………..</t>
  </si>
  <si>
    <t xml:space="preserve">                3.2.4.4  Otros sectores…………………………………………………………………………………………………………</t>
  </si>
  <si>
    <t xml:space="preserve">                                         Otros…………………………………………………………………………………………………………</t>
  </si>
  <si>
    <t xml:space="preserve">                                               Primas de seguro de vida…………………………………………………………………………….</t>
  </si>
  <si>
    <t xml:space="preserve">                                               Empresas de inversión directa…………………………………………………………………………</t>
  </si>
  <si>
    <t xml:space="preserve">                                               Empresas de inversión de cartera……………………………………………………………………</t>
  </si>
  <si>
    <t xml:space="preserve">                                               Empresas de la Zona Libre de Colón………………………………………………………………..</t>
  </si>
  <si>
    <t xml:space="preserve">                                               Empresas de inversión nacional……………………………………………………………………..</t>
  </si>
  <si>
    <t>III. Posición de inversión internacional neta  (I-II)………………………………………………………………………………….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</si>
  <si>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</si>
  <si>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</si>
  <si>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</si>
  <si>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Línea</t>
  </si>
  <si>
    <t>núm.</t>
  </si>
  <si>
    <t>II. Pasivos……………………………………………………………………………………………………………………………………</t>
  </si>
  <si>
    <t>0.0 Cuando la cantidad es menor a la unidad o fracción decimal adoptada para la expresión del dato.</t>
  </si>
  <si>
    <t>NOTA: Las diferencias que se observen entre el total y los parciales se deben al redondeo.</t>
  </si>
  <si>
    <t>Componentes normalizados de la Posición</t>
  </si>
  <si>
    <t>de inversión internacional</t>
  </si>
  <si>
    <t>I.  Activos</t>
  </si>
  <si>
    <t>II.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</si>
</sst>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/>
    <xf numFmtId="0" fontId="2" fillId="0" borderId="0" xfId="0" applyFont="1" applyFill="1" applyProtection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1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164" fontId="2" fillId="0" borderId="12" xfId="0" applyNumberFormat="1" applyFont="1" applyFill="1" applyBorder="1" applyProtection="1"/>
    <xf numFmtId="0" fontId="2" fillId="0" borderId="4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1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164" fontId="2" fillId="0" borderId="14" xfId="0" applyNumberFormat="1" applyFont="1" applyFill="1" applyBorder="1" applyProtection="1"/>
    <xf numFmtId="164" fontId="2" fillId="0" borderId="6" xfId="0" applyNumberFormat="1" applyFont="1" applyFill="1" applyBorder="1" applyProtection="1"/>
    <xf numFmtId="0" fontId="2" fillId="0" borderId="0" xfId="0" applyFont="1" applyFill="1" applyAlignment="1"/>
    <xf numFmtId="0" fontId="1" fillId="0" borderId="0" xfId="0" applyFont="1" applyFill="1" applyAlignment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" fillId="0" borderId="0" xfId="0" applyFont="1" applyFill="1" applyAlignment="1">
      <alignment horizontal="right"/>
    </xf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C15" sqref="C15"/>
    </sheetView>
  </sheetViews>
  <sheetFormatPr baseColWidth="10" defaultRowHeight="12.75" customHeight="1" x14ac:dyDescent="0.2"/>
  <cols>
    <col min="1" max="1" width="6.7109375" style="1" customWidth="1"/>
    <col min="2" max="2" width="63.7109375" style="1" customWidth="1"/>
    <col min="3" max="4" width="10.7109375" style="1" customWidth="1"/>
    <col min="5" max="5" width="11.7109375" style="1" customWidth="1"/>
    <col min="6" max="6" width="10.7109375" style="1" customWidth="1"/>
    <col min="7" max="14" width="13.42578125" style="1" customWidth="1"/>
    <col min="15" max="15" width="6.7109375" style="1" customWidth="1"/>
    <col min="16" max="16384" width="11.42578125" style="1"/>
  </cols>
  <sheetData>
    <row r="1" spans="1:15" ht="12.75" customHeight="1" x14ac:dyDescent="0.2">
      <c r="A1" s="66" t="s">
        <v>184</v>
      </c>
      <c r="B1" s="66"/>
      <c r="C1" s="66"/>
      <c r="D1" s="66"/>
      <c r="E1" s="66"/>
      <c r="F1" s="66"/>
      <c r="G1" s="66" t="s">
        <v>184</v>
      </c>
      <c r="H1" s="66"/>
      <c r="I1" s="66"/>
      <c r="J1" s="66"/>
      <c r="K1" s="66"/>
      <c r="L1" s="66"/>
      <c r="M1" s="66"/>
      <c r="N1" s="66"/>
      <c r="O1" s="66"/>
    </row>
    <row r="2" spans="1:15" ht="12.75" customHeight="1" x14ac:dyDescent="0.2">
      <c r="A2" s="67" t="s">
        <v>185</v>
      </c>
      <c r="B2" s="67"/>
      <c r="C2" s="67"/>
      <c r="D2" s="67"/>
      <c r="E2" s="67"/>
      <c r="F2" s="67"/>
      <c r="G2" s="67" t="s">
        <v>185</v>
      </c>
      <c r="H2" s="67"/>
      <c r="I2" s="67"/>
      <c r="J2" s="67"/>
      <c r="K2" s="67"/>
      <c r="L2" s="67"/>
      <c r="M2" s="67"/>
      <c r="N2" s="67"/>
      <c r="O2" s="67"/>
    </row>
    <row r="3" spans="1:15" ht="12.75" customHeight="1" x14ac:dyDescent="0.2">
      <c r="A3" s="66" t="s">
        <v>186</v>
      </c>
      <c r="B3" s="66"/>
      <c r="C3" s="66"/>
      <c r="D3" s="66"/>
      <c r="E3" s="66"/>
      <c r="F3" s="66"/>
      <c r="G3" s="66" t="s">
        <v>186</v>
      </c>
      <c r="H3" s="66"/>
      <c r="I3" s="66"/>
      <c r="J3" s="66"/>
      <c r="K3" s="66"/>
      <c r="L3" s="66"/>
      <c r="M3" s="66"/>
      <c r="N3" s="66"/>
      <c r="O3" s="66"/>
    </row>
    <row r="4" spans="1:15" ht="6" customHeight="1" x14ac:dyDescent="0.2">
      <c r="A4" s="2"/>
      <c r="B4" s="2"/>
      <c r="C4" s="3"/>
      <c r="D4" s="3"/>
      <c r="E4" s="3"/>
      <c r="F4" s="3"/>
      <c r="G4" s="3"/>
      <c r="H4" s="3"/>
      <c r="I4" s="3"/>
      <c r="J4" s="3"/>
    </row>
    <row r="5" spans="1:15" s="4" customFormat="1" ht="12.75" customHeight="1" x14ac:dyDescent="0.2">
      <c r="A5" s="26" t="s">
        <v>0</v>
      </c>
      <c r="B5" s="25"/>
      <c r="C5" s="26"/>
      <c r="D5" s="26"/>
      <c r="E5" s="26"/>
      <c r="F5" s="26"/>
      <c r="G5" s="26"/>
      <c r="H5" s="26"/>
      <c r="I5" s="26"/>
      <c r="J5" s="26"/>
      <c r="O5" s="40" t="s">
        <v>0</v>
      </c>
    </row>
    <row r="6" spans="1:15" s="4" customFormat="1" ht="12.75" customHeight="1" x14ac:dyDescent="0.2">
      <c r="A6" s="26" t="s">
        <v>12</v>
      </c>
      <c r="B6" s="25"/>
      <c r="C6" s="26"/>
      <c r="D6" s="26"/>
      <c r="E6" s="26"/>
      <c r="F6" s="26"/>
      <c r="G6" s="26"/>
      <c r="H6" s="26"/>
      <c r="I6" s="26"/>
      <c r="J6" s="26"/>
      <c r="O6" s="40" t="s">
        <v>12</v>
      </c>
    </row>
    <row r="7" spans="1:15" ht="6" customHeight="1" x14ac:dyDescent="0.2">
      <c r="B7" s="5"/>
      <c r="C7" s="5"/>
      <c r="D7" s="5"/>
      <c r="E7" s="5"/>
      <c r="F7" s="5"/>
      <c r="G7" s="5"/>
      <c r="H7" s="5"/>
      <c r="I7" s="5"/>
      <c r="J7" s="5"/>
    </row>
    <row r="8" spans="1:15" ht="14.1" customHeight="1" x14ac:dyDescent="0.2">
      <c r="A8" s="30"/>
      <c r="B8" s="6"/>
      <c r="C8" s="57" t="s">
        <v>192</v>
      </c>
      <c r="D8" s="58"/>
      <c r="E8" s="58"/>
      <c r="F8" s="59"/>
      <c r="G8" s="57" t="s">
        <v>192</v>
      </c>
      <c r="H8" s="58"/>
      <c r="I8" s="58"/>
      <c r="J8" s="58"/>
      <c r="K8" s="58"/>
      <c r="L8" s="58"/>
      <c r="M8" s="58"/>
      <c r="N8" s="59"/>
      <c r="O8" s="36"/>
    </row>
    <row r="9" spans="1:15" ht="14.1" customHeight="1" x14ac:dyDescent="0.2">
      <c r="A9" s="31"/>
      <c r="B9" s="7"/>
      <c r="C9" s="60" t="s">
        <v>193</v>
      </c>
      <c r="D9" s="61"/>
      <c r="E9" s="61"/>
      <c r="F9" s="62"/>
      <c r="G9" s="60" t="s">
        <v>193</v>
      </c>
      <c r="H9" s="61"/>
      <c r="I9" s="61"/>
      <c r="J9" s="61"/>
      <c r="K9" s="61"/>
      <c r="L9" s="61"/>
      <c r="M9" s="61"/>
      <c r="N9" s="62"/>
      <c r="O9" s="37"/>
    </row>
    <row r="10" spans="1:15" ht="14.1" customHeight="1" x14ac:dyDescent="0.2">
      <c r="A10" s="31"/>
      <c r="B10" s="7"/>
      <c r="C10" s="63" t="s">
        <v>1</v>
      </c>
      <c r="D10" s="64"/>
      <c r="E10" s="64"/>
      <c r="F10" s="65"/>
      <c r="G10" s="63" t="s">
        <v>1</v>
      </c>
      <c r="H10" s="64"/>
      <c r="I10" s="64"/>
      <c r="J10" s="64"/>
      <c r="K10" s="64"/>
      <c r="L10" s="64"/>
      <c r="M10" s="64"/>
      <c r="N10" s="65"/>
      <c r="O10" s="37"/>
    </row>
    <row r="11" spans="1:15" ht="14.1" customHeight="1" x14ac:dyDescent="0.2">
      <c r="A11" s="32" t="s">
        <v>187</v>
      </c>
      <c r="B11" s="8" t="s">
        <v>2</v>
      </c>
      <c r="C11" s="44" t="s">
        <v>3</v>
      </c>
      <c r="D11" s="45"/>
      <c r="E11" s="45"/>
      <c r="F11" s="46"/>
      <c r="G11" s="44" t="s">
        <v>3</v>
      </c>
      <c r="H11" s="45"/>
      <c r="I11" s="45"/>
      <c r="J11" s="45"/>
      <c r="K11" s="45"/>
      <c r="L11" s="45"/>
      <c r="M11" s="45"/>
      <c r="N11" s="46"/>
      <c r="O11" s="38" t="s">
        <v>187</v>
      </c>
    </row>
    <row r="12" spans="1:15" ht="14.1" customHeight="1" x14ac:dyDescent="0.2">
      <c r="A12" s="32" t="s">
        <v>188</v>
      </c>
      <c r="B12" s="7"/>
      <c r="C12" s="52" t="s">
        <v>4</v>
      </c>
      <c r="D12" s="55" t="s">
        <v>5</v>
      </c>
      <c r="E12" s="56"/>
      <c r="F12" s="52" t="s">
        <v>6</v>
      </c>
      <c r="G12" s="52" t="s">
        <v>4</v>
      </c>
      <c r="H12" s="55" t="s">
        <v>7</v>
      </c>
      <c r="I12" s="56"/>
      <c r="J12" s="47" t="s">
        <v>6</v>
      </c>
      <c r="K12" s="52" t="s">
        <v>4</v>
      </c>
      <c r="L12" s="55" t="s">
        <v>13</v>
      </c>
      <c r="M12" s="56"/>
      <c r="N12" s="52" t="s">
        <v>6</v>
      </c>
      <c r="O12" s="38" t="s">
        <v>188</v>
      </c>
    </row>
    <row r="13" spans="1:15" ht="14.1" customHeight="1" x14ac:dyDescent="0.2">
      <c r="A13" s="31"/>
      <c r="B13" s="7"/>
      <c r="C13" s="53"/>
      <c r="D13" s="50" t="s">
        <v>8</v>
      </c>
      <c r="E13" s="50" t="s">
        <v>9</v>
      </c>
      <c r="F13" s="53"/>
      <c r="G13" s="53"/>
      <c r="H13" s="50" t="s">
        <v>8</v>
      </c>
      <c r="I13" s="50" t="s">
        <v>9</v>
      </c>
      <c r="J13" s="48"/>
      <c r="K13" s="53"/>
      <c r="L13" s="50" t="s">
        <v>8</v>
      </c>
      <c r="M13" s="50" t="s">
        <v>9</v>
      </c>
      <c r="N13" s="53"/>
      <c r="O13" s="37"/>
    </row>
    <row r="14" spans="1:15" ht="14.1" customHeight="1" x14ac:dyDescent="0.2">
      <c r="A14" s="33"/>
      <c r="B14" s="9"/>
      <c r="C14" s="54"/>
      <c r="D14" s="51"/>
      <c r="E14" s="51"/>
      <c r="F14" s="54"/>
      <c r="G14" s="54"/>
      <c r="H14" s="51"/>
      <c r="I14" s="51"/>
      <c r="J14" s="49"/>
      <c r="K14" s="54"/>
      <c r="L14" s="51"/>
      <c r="M14" s="51"/>
      <c r="N14" s="54"/>
      <c r="O14" s="39"/>
    </row>
    <row r="15" spans="1:15" ht="6" customHeight="1" x14ac:dyDescent="0.2">
      <c r="A15" s="27"/>
      <c r="B15" s="10"/>
      <c r="C15" s="11"/>
      <c r="D15" s="11"/>
      <c r="E15" s="11"/>
      <c r="F15" s="11"/>
      <c r="G15" s="11"/>
      <c r="H15" s="11"/>
      <c r="I15" s="11"/>
      <c r="J15" s="12"/>
      <c r="K15" s="11"/>
      <c r="L15" s="11"/>
      <c r="M15" s="11"/>
      <c r="N15" s="11"/>
    </row>
    <row r="16" spans="1:15" ht="12.75" customHeight="1" x14ac:dyDescent="0.2">
      <c r="A16" s="28">
        <v>1</v>
      </c>
      <c r="B16" s="13" t="s">
        <v>14</v>
      </c>
      <c r="C16" s="41">
        <f>SUM(C17+C26+C56+C106)</f>
        <v>69247.3</v>
      </c>
      <c r="D16" s="41">
        <f>SUM(D17+D26+D56+D106)</f>
        <v>-794.90000000000009</v>
      </c>
      <c r="E16" s="41">
        <f t="shared" ref="E16:G16" si="0">SUM(E17+E26+E56+E106)</f>
        <v>9.9</v>
      </c>
      <c r="F16" s="41">
        <f t="shared" si="0"/>
        <v>68462.300000000017</v>
      </c>
      <c r="G16" s="41">
        <f t="shared" si="0"/>
        <v>68462.300000000017</v>
      </c>
      <c r="H16" s="41">
        <f>SUM(H17+H26+H56+H106)</f>
        <v>693.70000000000016</v>
      </c>
      <c r="I16" s="41">
        <f t="shared" ref="I16:K16" si="1">SUM(I17+I26+I56+I106)</f>
        <v>-25.099999999999994</v>
      </c>
      <c r="J16" s="42">
        <f t="shared" si="1"/>
        <v>69130.900000000009</v>
      </c>
      <c r="K16" s="41">
        <f t="shared" si="1"/>
        <v>69130.900000000009</v>
      </c>
      <c r="L16" s="41">
        <f>SUM(L17+L26+L56+L106)</f>
        <v>-534.09999999999991</v>
      </c>
      <c r="M16" s="41">
        <f t="shared" ref="M16:N16" si="2">SUM(M17+M26+M56+M106)</f>
        <v>-16.5</v>
      </c>
      <c r="N16" s="42">
        <f t="shared" si="2"/>
        <v>68580.3</v>
      </c>
      <c r="O16" s="34">
        <v>1</v>
      </c>
    </row>
    <row r="17" spans="1:15" ht="12.75" customHeight="1" x14ac:dyDescent="0.2">
      <c r="A17" s="28">
        <v>2</v>
      </c>
      <c r="B17" s="13" t="s">
        <v>15</v>
      </c>
      <c r="C17" s="41">
        <f>SUM(C19+C24)</f>
        <v>5193.199999999998</v>
      </c>
      <c r="D17" s="41">
        <f t="shared" ref="D17:N17" si="3">SUM(D19+D24)</f>
        <v>9.6999999999999993</v>
      </c>
      <c r="E17" s="41">
        <f t="shared" si="3"/>
        <v>-0.1</v>
      </c>
      <c r="F17" s="41">
        <f t="shared" si="3"/>
        <v>5202.7999999999984</v>
      </c>
      <c r="G17" s="41">
        <f t="shared" si="3"/>
        <v>5202.7999999999984</v>
      </c>
      <c r="H17" s="41">
        <f t="shared" si="3"/>
        <v>93.800000000000011</v>
      </c>
      <c r="I17" s="41">
        <f t="shared" si="3"/>
        <v>0</v>
      </c>
      <c r="J17" s="42">
        <f t="shared" si="3"/>
        <v>5296.5999999999985</v>
      </c>
      <c r="K17" s="41">
        <f t="shared" si="3"/>
        <v>5296.5999999999985</v>
      </c>
      <c r="L17" s="41">
        <f t="shared" si="3"/>
        <v>76.300000000000011</v>
      </c>
      <c r="M17" s="41">
        <f t="shared" si="3"/>
        <v>0</v>
      </c>
      <c r="N17" s="42">
        <f t="shared" si="3"/>
        <v>5372.8999999999978</v>
      </c>
      <c r="O17" s="34">
        <v>2</v>
      </c>
    </row>
    <row r="18" spans="1:15" ht="12.75" customHeight="1" x14ac:dyDescent="0.2">
      <c r="A18" s="28">
        <v>3</v>
      </c>
      <c r="B18" s="13" t="s">
        <v>16</v>
      </c>
      <c r="C18" s="41">
        <f>SUM(C19)</f>
        <v>5193.199999999998</v>
      </c>
      <c r="D18" s="41">
        <f t="shared" ref="D18:N18" si="4">SUM(D19)</f>
        <v>9.6999999999999993</v>
      </c>
      <c r="E18" s="41">
        <f t="shared" si="4"/>
        <v>-0.1</v>
      </c>
      <c r="F18" s="41">
        <f t="shared" si="4"/>
        <v>5202.7999999999984</v>
      </c>
      <c r="G18" s="41">
        <f t="shared" si="4"/>
        <v>5202.7999999999984</v>
      </c>
      <c r="H18" s="41">
        <f t="shared" si="4"/>
        <v>93.800000000000011</v>
      </c>
      <c r="I18" s="41">
        <f t="shared" si="4"/>
        <v>0</v>
      </c>
      <c r="J18" s="42">
        <f t="shared" si="4"/>
        <v>5296.5999999999985</v>
      </c>
      <c r="K18" s="41">
        <f t="shared" si="4"/>
        <v>5296.5999999999985</v>
      </c>
      <c r="L18" s="41">
        <f t="shared" si="4"/>
        <v>76.300000000000011</v>
      </c>
      <c r="M18" s="41">
        <f t="shared" si="4"/>
        <v>0</v>
      </c>
      <c r="N18" s="42">
        <f t="shared" si="4"/>
        <v>5372.8999999999978</v>
      </c>
      <c r="O18" s="34">
        <v>3</v>
      </c>
    </row>
    <row r="19" spans="1:15" ht="12.75" customHeight="1" x14ac:dyDescent="0.2">
      <c r="A19" s="28">
        <v>4</v>
      </c>
      <c r="B19" s="14" t="s">
        <v>17</v>
      </c>
      <c r="C19" s="15">
        <f>SUM(C20+C21+C22+C23)</f>
        <v>5193.199999999998</v>
      </c>
      <c r="D19" s="15">
        <f t="shared" ref="D19:N19" si="5">SUM(D20+D21+D22+D23)</f>
        <v>9.6999999999999993</v>
      </c>
      <c r="E19" s="15">
        <f t="shared" si="5"/>
        <v>-0.1</v>
      </c>
      <c r="F19" s="15">
        <f t="shared" si="5"/>
        <v>5202.7999999999984</v>
      </c>
      <c r="G19" s="15">
        <f t="shared" si="5"/>
        <v>5202.7999999999984</v>
      </c>
      <c r="H19" s="15">
        <f t="shared" si="5"/>
        <v>93.800000000000011</v>
      </c>
      <c r="I19" s="15">
        <f t="shared" si="5"/>
        <v>0</v>
      </c>
      <c r="J19" s="43">
        <f t="shared" si="5"/>
        <v>5296.5999999999985</v>
      </c>
      <c r="K19" s="15">
        <f t="shared" si="5"/>
        <v>5296.5999999999985</v>
      </c>
      <c r="L19" s="15">
        <f t="shared" si="5"/>
        <v>76.300000000000011</v>
      </c>
      <c r="M19" s="15">
        <f t="shared" si="5"/>
        <v>0</v>
      </c>
      <c r="N19" s="43">
        <f t="shared" si="5"/>
        <v>5372.8999999999978</v>
      </c>
      <c r="O19" s="34">
        <v>4</v>
      </c>
    </row>
    <row r="20" spans="1:15" ht="12.75" customHeight="1" x14ac:dyDescent="0.2">
      <c r="A20" s="28">
        <v>5</v>
      </c>
      <c r="B20" s="14" t="s">
        <v>18</v>
      </c>
      <c r="C20" s="15">
        <v>3070.5999999999985</v>
      </c>
      <c r="D20" s="15">
        <v>-6</v>
      </c>
      <c r="E20" s="15">
        <v>0</v>
      </c>
      <c r="F20" s="15">
        <f t="shared" ref="F20:F25" si="6">SUM(C20+D20+E20)</f>
        <v>3064.5999999999985</v>
      </c>
      <c r="G20" s="15">
        <f>SUM(F20)</f>
        <v>3064.5999999999985</v>
      </c>
      <c r="H20" s="15">
        <v>80.400000000000006</v>
      </c>
      <c r="I20" s="15">
        <v>0</v>
      </c>
      <c r="J20" s="43">
        <f t="shared" ref="J20:J25" si="7">SUM(G20+H20+I20)</f>
        <v>3144.9999999999986</v>
      </c>
      <c r="K20" s="15">
        <f>SUM(J20)</f>
        <v>3144.9999999999986</v>
      </c>
      <c r="L20" s="15">
        <v>64.2</v>
      </c>
      <c r="M20" s="15">
        <v>0</v>
      </c>
      <c r="N20" s="43">
        <f t="shared" ref="N20:N25" si="8">SUM(K20+L20+M20)</f>
        <v>3209.1999999999985</v>
      </c>
      <c r="O20" s="34">
        <v>5</v>
      </c>
    </row>
    <row r="21" spans="1:15" ht="12.75" customHeight="1" x14ac:dyDescent="0.2">
      <c r="A21" s="28">
        <v>6</v>
      </c>
      <c r="B21" s="16" t="s">
        <v>19</v>
      </c>
      <c r="C21" s="15">
        <v>1413.0999999999995</v>
      </c>
      <c r="D21" s="15">
        <v>2.1</v>
      </c>
      <c r="E21" s="15">
        <v>-0.1</v>
      </c>
      <c r="F21" s="15">
        <f t="shared" si="6"/>
        <v>1415.0999999999995</v>
      </c>
      <c r="G21" s="15">
        <f>SUM(F21)</f>
        <v>1415.0999999999995</v>
      </c>
      <c r="H21" s="15">
        <v>1</v>
      </c>
      <c r="I21" s="15">
        <v>0</v>
      </c>
      <c r="J21" s="43">
        <f t="shared" si="7"/>
        <v>1416.0999999999995</v>
      </c>
      <c r="K21" s="15">
        <f>SUM(J21)</f>
        <v>1416.0999999999995</v>
      </c>
      <c r="L21" s="15">
        <v>-0.3</v>
      </c>
      <c r="M21" s="15">
        <v>0</v>
      </c>
      <c r="N21" s="43">
        <f t="shared" si="8"/>
        <v>1415.7999999999995</v>
      </c>
      <c r="O21" s="34">
        <v>6</v>
      </c>
    </row>
    <row r="22" spans="1:15" ht="12.75" customHeight="1" x14ac:dyDescent="0.2">
      <c r="A22" s="28">
        <v>7</v>
      </c>
      <c r="B22" s="14" t="s">
        <v>20</v>
      </c>
      <c r="C22" s="15">
        <v>340.5</v>
      </c>
      <c r="D22" s="15">
        <v>13.6</v>
      </c>
      <c r="E22" s="15">
        <v>0</v>
      </c>
      <c r="F22" s="15">
        <f t="shared" si="6"/>
        <v>354.1</v>
      </c>
      <c r="G22" s="15">
        <f t="shared" ref="G22:G24" si="9">SUM(F22)</f>
        <v>354.1</v>
      </c>
      <c r="H22" s="15">
        <v>12.4</v>
      </c>
      <c r="I22" s="15">
        <v>0</v>
      </c>
      <c r="J22" s="43">
        <f t="shared" si="7"/>
        <v>366.5</v>
      </c>
      <c r="K22" s="15">
        <f t="shared" ref="K22:K24" si="10">SUM(J22)</f>
        <v>366.5</v>
      </c>
      <c r="L22" s="15">
        <v>12.4</v>
      </c>
      <c r="M22" s="15">
        <v>0</v>
      </c>
      <c r="N22" s="43">
        <f t="shared" si="8"/>
        <v>378.9</v>
      </c>
      <c r="O22" s="34">
        <v>7</v>
      </c>
    </row>
    <row r="23" spans="1:15" ht="12.75" customHeight="1" x14ac:dyDescent="0.2">
      <c r="A23" s="28">
        <v>8</v>
      </c>
      <c r="B23" s="14" t="s">
        <v>21</v>
      </c>
      <c r="C23" s="15">
        <v>369</v>
      </c>
      <c r="D23" s="15">
        <v>0</v>
      </c>
      <c r="E23" s="15">
        <v>0</v>
      </c>
      <c r="F23" s="15">
        <f t="shared" si="6"/>
        <v>369</v>
      </c>
      <c r="G23" s="15">
        <f t="shared" si="9"/>
        <v>369</v>
      </c>
      <c r="H23" s="15">
        <v>0</v>
      </c>
      <c r="I23" s="15">
        <v>0</v>
      </c>
      <c r="J23" s="43">
        <f t="shared" si="7"/>
        <v>369</v>
      </c>
      <c r="K23" s="15">
        <f t="shared" si="10"/>
        <v>369</v>
      </c>
      <c r="L23" s="15">
        <v>0</v>
      </c>
      <c r="M23" s="15">
        <v>0</v>
      </c>
      <c r="N23" s="43">
        <f t="shared" si="8"/>
        <v>369</v>
      </c>
      <c r="O23" s="34">
        <v>8</v>
      </c>
    </row>
    <row r="24" spans="1:15" ht="12.75" customHeight="1" x14ac:dyDescent="0.2">
      <c r="A24" s="28">
        <v>9</v>
      </c>
      <c r="B24" s="16" t="s">
        <v>22</v>
      </c>
      <c r="C24" s="17">
        <v>0</v>
      </c>
      <c r="D24" s="17">
        <v>0</v>
      </c>
      <c r="E24" s="17">
        <v>0</v>
      </c>
      <c r="F24" s="15">
        <f t="shared" si="6"/>
        <v>0</v>
      </c>
      <c r="G24" s="15">
        <f t="shared" si="9"/>
        <v>0</v>
      </c>
      <c r="H24" s="17">
        <v>0</v>
      </c>
      <c r="I24" s="17">
        <v>0</v>
      </c>
      <c r="J24" s="43">
        <f t="shared" si="7"/>
        <v>0</v>
      </c>
      <c r="K24" s="15">
        <f t="shared" si="10"/>
        <v>0</v>
      </c>
      <c r="L24" s="17">
        <v>0</v>
      </c>
      <c r="M24" s="17">
        <v>0</v>
      </c>
      <c r="N24" s="43">
        <f t="shared" si="8"/>
        <v>0</v>
      </c>
      <c r="O24" s="34">
        <v>9</v>
      </c>
    </row>
    <row r="25" spans="1:15" ht="12.75" customHeight="1" x14ac:dyDescent="0.2">
      <c r="A25" s="28">
        <v>10</v>
      </c>
      <c r="B25" s="13" t="s">
        <v>23</v>
      </c>
      <c r="C25" s="18">
        <v>0</v>
      </c>
      <c r="D25" s="18">
        <v>0</v>
      </c>
      <c r="E25" s="18">
        <v>0</v>
      </c>
      <c r="F25" s="41">
        <f t="shared" si="6"/>
        <v>0</v>
      </c>
      <c r="G25" s="41">
        <f>SUM(F25)</f>
        <v>0</v>
      </c>
      <c r="H25" s="18">
        <v>0</v>
      </c>
      <c r="I25" s="18">
        <v>0</v>
      </c>
      <c r="J25" s="42">
        <f t="shared" si="7"/>
        <v>0</v>
      </c>
      <c r="K25" s="41">
        <f>SUM(J25)</f>
        <v>0</v>
      </c>
      <c r="L25" s="18">
        <v>0</v>
      </c>
      <c r="M25" s="18">
        <v>0</v>
      </c>
      <c r="N25" s="42">
        <f t="shared" si="8"/>
        <v>0</v>
      </c>
      <c r="O25" s="34">
        <v>10</v>
      </c>
    </row>
    <row r="26" spans="1:15" ht="12.75" customHeight="1" x14ac:dyDescent="0.2">
      <c r="A26" s="28">
        <v>11</v>
      </c>
      <c r="B26" s="13" t="s">
        <v>24</v>
      </c>
      <c r="C26" s="41">
        <f>SUM(C27+C34)</f>
        <v>12735.7</v>
      </c>
      <c r="D26" s="41">
        <f t="shared" ref="D26:N26" si="11">SUM(D27+D34)</f>
        <v>221.29999999999995</v>
      </c>
      <c r="E26" s="41">
        <f t="shared" si="11"/>
        <v>5.1999999999999993</v>
      </c>
      <c r="F26" s="41">
        <f t="shared" si="11"/>
        <v>12962.2</v>
      </c>
      <c r="G26" s="41">
        <f t="shared" si="11"/>
        <v>12962.2</v>
      </c>
      <c r="H26" s="41">
        <f t="shared" si="11"/>
        <v>678.50000000000011</v>
      </c>
      <c r="I26" s="41">
        <f t="shared" si="11"/>
        <v>-16.299999999999997</v>
      </c>
      <c r="J26" s="42">
        <f t="shared" si="11"/>
        <v>13624.399999999998</v>
      </c>
      <c r="K26" s="41">
        <f t="shared" si="11"/>
        <v>13624.399999999998</v>
      </c>
      <c r="L26" s="41">
        <f t="shared" si="11"/>
        <v>-52.800000000000004</v>
      </c>
      <c r="M26" s="41">
        <f t="shared" si="11"/>
        <v>-17.7</v>
      </c>
      <c r="N26" s="42">
        <f t="shared" si="11"/>
        <v>13553.9</v>
      </c>
      <c r="O26" s="34">
        <v>11</v>
      </c>
    </row>
    <row r="27" spans="1:15" ht="12.75" customHeight="1" x14ac:dyDescent="0.2">
      <c r="A27" s="28">
        <v>12</v>
      </c>
      <c r="B27" s="13" t="s">
        <v>25</v>
      </c>
      <c r="C27" s="41">
        <f>SUM(C28+C29+C30+C31)</f>
        <v>908.4000000000002</v>
      </c>
      <c r="D27" s="41">
        <f t="shared" ref="D27:N27" si="12">SUM(D28+D29+D30+D31)</f>
        <v>0.70000000000000018</v>
      </c>
      <c r="E27" s="41">
        <f t="shared" si="12"/>
        <v>0</v>
      </c>
      <c r="F27" s="41">
        <f t="shared" si="12"/>
        <v>909.10000000000025</v>
      </c>
      <c r="G27" s="41">
        <f t="shared" si="12"/>
        <v>909.10000000000025</v>
      </c>
      <c r="H27" s="41">
        <f t="shared" si="12"/>
        <v>0.70000000000000018</v>
      </c>
      <c r="I27" s="41">
        <f t="shared" si="12"/>
        <v>0</v>
      </c>
      <c r="J27" s="42">
        <f t="shared" si="12"/>
        <v>909.80000000000018</v>
      </c>
      <c r="K27" s="41">
        <f t="shared" si="12"/>
        <v>909.80000000000018</v>
      </c>
      <c r="L27" s="41">
        <f t="shared" si="12"/>
        <v>1.2000000000000002</v>
      </c>
      <c r="M27" s="41">
        <f t="shared" si="12"/>
        <v>0</v>
      </c>
      <c r="N27" s="42">
        <f t="shared" si="12"/>
        <v>911.00000000000023</v>
      </c>
      <c r="O27" s="34">
        <v>12</v>
      </c>
    </row>
    <row r="28" spans="1:15" ht="12.75" customHeight="1" x14ac:dyDescent="0.2">
      <c r="A28" s="28">
        <v>13</v>
      </c>
      <c r="B28" s="14" t="s">
        <v>26</v>
      </c>
      <c r="C28" s="17">
        <v>0</v>
      </c>
      <c r="D28" s="17">
        <v>0</v>
      </c>
      <c r="E28" s="17">
        <v>0</v>
      </c>
      <c r="F28" s="15">
        <f>SUM(C28+D28+E28)</f>
        <v>0</v>
      </c>
      <c r="G28" s="15">
        <f t="shared" ref="G28:G30" si="13">SUM(F28)</f>
        <v>0</v>
      </c>
      <c r="H28" s="17">
        <v>0</v>
      </c>
      <c r="I28" s="17">
        <v>0</v>
      </c>
      <c r="J28" s="43">
        <f>SUM(G28+H28+I28)</f>
        <v>0</v>
      </c>
      <c r="K28" s="15">
        <f t="shared" ref="K28:K30" si="14">SUM(J28)</f>
        <v>0</v>
      </c>
      <c r="L28" s="17">
        <v>0</v>
      </c>
      <c r="M28" s="17">
        <v>0</v>
      </c>
      <c r="N28" s="43">
        <f>SUM(K28+L28+M28)</f>
        <v>0</v>
      </c>
      <c r="O28" s="34">
        <v>13</v>
      </c>
    </row>
    <row r="29" spans="1:15" ht="12.75" customHeight="1" x14ac:dyDescent="0.2">
      <c r="A29" s="28">
        <v>14</v>
      </c>
      <c r="B29" s="16" t="s">
        <v>27</v>
      </c>
      <c r="C29" s="15">
        <v>66.899999999999991</v>
      </c>
      <c r="D29" s="15">
        <v>-1.4</v>
      </c>
      <c r="E29" s="15">
        <v>0</v>
      </c>
      <c r="F29" s="15">
        <f>SUM(C29+D29+E29)</f>
        <v>65.499999999999986</v>
      </c>
      <c r="G29" s="15">
        <f t="shared" si="13"/>
        <v>65.499999999999986</v>
      </c>
      <c r="H29" s="15">
        <v>-1.5</v>
      </c>
      <c r="I29" s="15">
        <v>0</v>
      </c>
      <c r="J29" s="43">
        <f>SUM(G29+H29+I29)</f>
        <v>63.999999999999986</v>
      </c>
      <c r="K29" s="15">
        <f t="shared" si="14"/>
        <v>63.999999999999986</v>
      </c>
      <c r="L29" s="15">
        <v>-1.5</v>
      </c>
      <c r="M29" s="15">
        <v>0</v>
      </c>
      <c r="N29" s="43">
        <f>SUM(K29+L29+M29)</f>
        <v>62.499999999999986</v>
      </c>
      <c r="O29" s="34">
        <v>14</v>
      </c>
    </row>
    <row r="30" spans="1:15" ht="12.75" customHeight="1" x14ac:dyDescent="0.2">
      <c r="A30" s="28">
        <v>15</v>
      </c>
      <c r="B30" s="14" t="s">
        <v>28</v>
      </c>
      <c r="C30" s="17">
        <v>0</v>
      </c>
      <c r="D30" s="17">
        <v>0</v>
      </c>
      <c r="E30" s="17">
        <v>0</v>
      </c>
      <c r="F30" s="15">
        <f>SUM(C30+D30+E30)</f>
        <v>0</v>
      </c>
      <c r="G30" s="15">
        <f t="shared" si="13"/>
        <v>0</v>
      </c>
      <c r="H30" s="17">
        <v>0</v>
      </c>
      <c r="I30" s="17">
        <v>0</v>
      </c>
      <c r="J30" s="43">
        <f>SUM(G30+H30+I30)</f>
        <v>0</v>
      </c>
      <c r="K30" s="15">
        <f t="shared" si="14"/>
        <v>0</v>
      </c>
      <c r="L30" s="17">
        <v>0</v>
      </c>
      <c r="M30" s="17">
        <v>0</v>
      </c>
      <c r="N30" s="43">
        <f>SUM(K30+L30+M30)</f>
        <v>0</v>
      </c>
      <c r="O30" s="34">
        <v>15</v>
      </c>
    </row>
    <row r="31" spans="1:15" ht="12.75" customHeight="1" x14ac:dyDescent="0.2">
      <c r="A31" s="28">
        <v>16</v>
      </c>
      <c r="B31" s="14" t="s">
        <v>29</v>
      </c>
      <c r="C31" s="15">
        <f>SUM(C32+C33)</f>
        <v>841.50000000000023</v>
      </c>
      <c r="D31" s="15">
        <f t="shared" ref="D31:N31" si="15">SUM(D32+D33)</f>
        <v>2.1</v>
      </c>
      <c r="E31" s="15">
        <f t="shared" si="15"/>
        <v>0</v>
      </c>
      <c r="F31" s="15">
        <f t="shared" si="15"/>
        <v>843.60000000000025</v>
      </c>
      <c r="G31" s="15">
        <f t="shared" si="15"/>
        <v>843.60000000000025</v>
      </c>
      <c r="H31" s="15">
        <f t="shared" si="15"/>
        <v>2.2000000000000002</v>
      </c>
      <c r="I31" s="15">
        <f t="shared" si="15"/>
        <v>0</v>
      </c>
      <c r="J31" s="43">
        <f t="shared" si="15"/>
        <v>845.80000000000018</v>
      </c>
      <c r="K31" s="15">
        <f t="shared" si="15"/>
        <v>845.80000000000018</v>
      </c>
      <c r="L31" s="15">
        <f t="shared" si="15"/>
        <v>2.7</v>
      </c>
      <c r="M31" s="15">
        <f t="shared" si="15"/>
        <v>0</v>
      </c>
      <c r="N31" s="43">
        <f t="shared" si="15"/>
        <v>848.50000000000023</v>
      </c>
      <c r="O31" s="34">
        <v>16</v>
      </c>
    </row>
    <row r="32" spans="1:15" ht="12.75" customHeight="1" x14ac:dyDescent="0.2">
      <c r="A32" s="28">
        <v>17</v>
      </c>
      <c r="B32" s="16" t="s">
        <v>20</v>
      </c>
      <c r="C32" s="15">
        <v>4</v>
      </c>
      <c r="D32" s="15">
        <v>0.1</v>
      </c>
      <c r="E32" s="15">
        <v>0</v>
      </c>
      <c r="F32" s="15">
        <f>SUM(C32+D32+E32)</f>
        <v>4.0999999999999996</v>
      </c>
      <c r="G32" s="15">
        <f t="shared" ref="G32:G33" si="16">SUM(F32)</f>
        <v>4.0999999999999996</v>
      </c>
      <c r="H32" s="15">
        <v>0.2</v>
      </c>
      <c r="I32" s="15">
        <v>0</v>
      </c>
      <c r="J32" s="43">
        <f>SUM(G32+H32+I32)</f>
        <v>4.3</v>
      </c>
      <c r="K32" s="15">
        <f t="shared" ref="K32:K33" si="17">SUM(J32)</f>
        <v>4.3</v>
      </c>
      <c r="L32" s="15">
        <v>0.2</v>
      </c>
      <c r="M32" s="15">
        <v>0</v>
      </c>
      <c r="N32" s="43">
        <f>SUM(K32+L32+M32)</f>
        <v>4.5</v>
      </c>
      <c r="O32" s="34">
        <v>17</v>
      </c>
    </row>
    <row r="33" spans="1:15" ht="12.75" customHeight="1" x14ac:dyDescent="0.2">
      <c r="A33" s="28">
        <v>18</v>
      </c>
      <c r="B33" s="14" t="s">
        <v>30</v>
      </c>
      <c r="C33" s="15">
        <v>837.50000000000023</v>
      </c>
      <c r="D33" s="15">
        <v>2</v>
      </c>
      <c r="E33" s="15">
        <v>0</v>
      </c>
      <c r="F33" s="15">
        <f>SUM(C33+D33+E33)</f>
        <v>839.50000000000023</v>
      </c>
      <c r="G33" s="15">
        <f t="shared" si="16"/>
        <v>839.50000000000023</v>
      </c>
      <c r="H33" s="15">
        <v>2</v>
      </c>
      <c r="I33" s="15">
        <v>0</v>
      </c>
      <c r="J33" s="43">
        <f>SUM(G33+H33+I33)</f>
        <v>841.50000000000023</v>
      </c>
      <c r="K33" s="15">
        <f t="shared" si="17"/>
        <v>841.50000000000023</v>
      </c>
      <c r="L33" s="15">
        <v>2.5</v>
      </c>
      <c r="M33" s="15">
        <v>0</v>
      </c>
      <c r="N33" s="43">
        <f>SUM(K33+L33+M33)</f>
        <v>844.00000000000023</v>
      </c>
      <c r="O33" s="34">
        <v>18</v>
      </c>
    </row>
    <row r="34" spans="1:15" ht="12.75" customHeight="1" x14ac:dyDescent="0.2">
      <c r="A34" s="28">
        <v>19</v>
      </c>
      <c r="B34" s="19" t="s">
        <v>31</v>
      </c>
      <c r="C34" s="41">
        <f>SUM(C35+C44+C49)</f>
        <v>11827.300000000001</v>
      </c>
      <c r="D34" s="41">
        <f t="shared" ref="D34:N34" si="18">SUM(D35+D44+D49)</f>
        <v>220.59999999999997</v>
      </c>
      <c r="E34" s="41">
        <f t="shared" si="18"/>
        <v>5.1999999999999993</v>
      </c>
      <c r="F34" s="41">
        <f t="shared" si="18"/>
        <v>12053.1</v>
      </c>
      <c r="G34" s="41">
        <f t="shared" si="18"/>
        <v>12053.1</v>
      </c>
      <c r="H34" s="41">
        <f t="shared" si="18"/>
        <v>677.80000000000007</v>
      </c>
      <c r="I34" s="41">
        <f t="shared" si="18"/>
        <v>-16.299999999999997</v>
      </c>
      <c r="J34" s="42">
        <f t="shared" si="18"/>
        <v>12714.599999999999</v>
      </c>
      <c r="K34" s="41">
        <f t="shared" si="18"/>
        <v>12714.599999999999</v>
      </c>
      <c r="L34" s="41">
        <f t="shared" si="18"/>
        <v>-54.000000000000007</v>
      </c>
      <c r="M34" s="41">
        <f t="shared" si="18"/>
        <v>-17.7</v>
      </c>
      <c r="N34" s="42">
        <f t="shared" si="18"/>
        <v>12642.9</v>
      </c>
      <c r="O34" s="34">
        <v>19</v>
      </c>
    </row>
    <row r="35" spans="1:15" ht="12.75" customHeight="1" x14ac:dyDescent="0.2">
      <c r="A35" s="28">
        <v>20</v>
      </c>
      <c r="B35" s="16" t="s">
        <v>32</v>
      </c>
      <c r="C35" s="15">
        <f>SUM(C36+C37+C38+C41)</f>
        <v>11461.1</v>
      </c>
      <c r="D35" s="15">
        <f t="shared" ref="D35:N35" si="19">SUM(D36+D37+D38+D41)</f>
        <v>168.39999999999998</v>
      </c>
      <c r="E35" s="15">
        <f t="shared" si="19"/>
        <v>5.1999999999999993</v>
      </c>
      <c r="F35" s="15">
        <f t="shared" si="19"/>
        <v>11634.7</v>
      </c>
      <c r="G35" s="15">
        <f t="shared" si="19"/>
        <v>11634.7</v>
      </c>
      <c r="H35" s="15">
        <f t="shared" si="19"/>
        <v>703.7</v>
      </c>
      <c r="I35" s="15">
        <f t="shared" si="19"/>
        <v>-16.399999999999999</v>
      </c>
      <c r="J35" s="43">
        <f t="shared" si="19"/>
        <v>12322</v>
      </c>
      <c r="K35" s="15">
        <f t="shared" si="19"/>
        <v>12322</v>
      </c>
      <c r="L35" s="15">
        <f t="shared" si="19"/>
        <v>-82.4</v>
      </c>
      <c r="M35" s="15">
        <f t="shared" si="19"/>
        <v>-17.7</v>
      </c>
      <c r="N35" s="43">
        <f t="shared" si="19"/>
        <v>12221.9</v>
      </c>
      <c r="O35" s="34">
        <v>20</v>
      </c>
    </row>
    <row r="36" spans="1:15" ht="12.75" customHeight="1" x14ac:dyDescent="0.2">
      <c r="A36" s="28">
        <v>21</v>
      </c>
      <c r="B36" s="14" t="s">
        <v>33</v>
      </c>
      <c r="C36" s="17">
        <v>0</v>
      </c>
      <c r="D36" s="17">
        <v>0</v>
      </c>
      <c r="E36" s="17">
        <v>0</v>
      </c>
      <c r="F36" s="15">
        <f>SUM(C36+D36+E36)</f>
        <v>0</v>
      </c>
      <c r="G36" s="15">
        <f t="shared" ref="G36:G37" si="20">SUM(F36)</f>
        <v>0</v>
      </c>
      <c r="H36" s="17">
        <v>0</v>
      </c>
      <c r="I36" s="17">
        <v>0</v>
      </c>
      <c r="J36" s="43">
        <f>SUM(G36+H36+I36)</f>
        <v>0</v>
      </c>
      <c r="K36" s="15">
        <f t="shared" ref="K36:K37" si="21">SUM(J36)</f>
        <v>0</v>
      </c>
      <c r="L36" s="17">
        <v>0</v>
      </c>
      <c r="M36" s="17">
        <v>0</v>
      </c>
      <c r="N36" s="43">
        <f>SUM(K36+L36+M36)</f>
        <v>0</v>
      </c>
      <c r="O36" s="34">
        <v>21</v>
      </c>
    </row>
    <row r="37" spans="1:15" ht="12.75" customHeight="1" x14ac:dyDescent="0.2">
      <c r="A37" s="28">
        <v>22</v>
      </c>
      <c r="B37" s="14" t="s">
        <v>34</v>
      </c>
      <c r="C37" s="15">
        <v>1270.7999999999995</v>
      </c>
      <c r="D37" s="15">
        <v>-30.8</v>
      </c>
      <c r="E37" s="15">
        <v>5.0999999999999996</v>
      </c>
      <c r="F37" s="15">
        <f>SUM(C37+D37+E37)</f>
        <v>1245.0999999999995</v>
      </c>
      <c r="G37" s="15">
        <f t="shared" si="20"/>
        <v>1245.0999999999995</v>
      </c>
      <c r="H37" s="15">
        <v>-12</v>
      </c>
      <c r="I37" s="15">
        <v>-16.399999999999999</v>
      </c>
      <c r="J37" s="43">
        <f>SUM(G37+H37+I37)</f>
        <v>1216.6999999999994</v>
      </c>
      <c r="K37" s="15">
        <f t="shared" si="21"/>
        <v>1216.6999999999994</v>
      </c>
      <c r="L37" s="15">
        <v>-11.2</v>
      </c>
      <c r="M37" s="15">
        <v>-17.7</v>
      </c>
      <c r="N37" s="43">
        <f>SUM(K37+L37+M37)</f>
        <v>1187.7999999999993</v>
      </c>
      <c r="O37" s="34">
        <v>22</v>
      </c>
    </row>
    <row r="38" spans="1:15" ht="12.75" customHeight="1" x14ac:dyDescent="0.2">
      <c r="A38" s="28">
        <v>23</v>
      </c>
      <c r="B38" s="16" t="s">
        <v>35</v>
      </c>
      <c r="C38" s="15">
        <f>SUM(C39+C40)</f>
        <v>7597.4000000000005</v>
      </c>
      <c r="D38" s="15">
        <f t="shared" ref="D38:N38" si="22">SUM(D39+D40)</f>
        <v>-276.60000000000002</v>
      </c>
      <c r="E38" s="15">
        <f t="shared" si="22"/>
        <v>0.1</v>
      </c>
      <c r="F38" s="15">
        <f t="shared" si="22"/>
        <v>7320.9000000000005</v>
      </c>
      <c r="G38" s="15">
        <f t="shared" si="22"/>
        <v>7320.9000000000005</v>
      </c>
      <c r="H38" s="15">
        <f t="shared" si="22"/>
        <v>172.5</v>
      </c>
      <c r="I38" s="15">
        <f t="shared" si="22"/>
        <v>0</v>
      </c>
      <c r="J38" s="43">
        <f t="shared" si="22"/>
        <v>7493.4000000000005</v>
      </c>
      <c r="K38" s="15">
        <f t="shared" si="22"/>
        <v>7493.4000000000005</v>
      </c>
      <c r="L38" s="15">
        <f t="shared" si="22"/>
        <v>-0.20000000000000284</v>
      </c>
      <c r="M38" s="15">
        <f t="shared" si="22"/>
        <v>0</v>
      </c>
      <c r="N38" s="43">
        <f t="shared" si="22"/>
        <v>7493.2000000000007</v>
      </c>
      <c r="O38" s="34">
        <v>23</v>
      </c>
    </row>
    <row r="39" spans="1:15" ht="12.75" customHeight="1" x14ac:dyDescent="0.2">
      <c r="A39" s="28">
        <v>24</v>
      </c>
      <c r="B39" s="14" t="s">
        <v>36</v>
      </c>
      <c r="C39" s="15">
        <v>5861.2</v>
      </c>
      <c r="D39" s="15">
        <v>-70.900000000000006</v>
      </c>
      <c r="E39" s="15">
        <v>0</v>
      </c>
      <c r="F39" s="15">
        <f>SUM(C39+D39+E39)</f>
        <v>5790.3</v>
      </c>
      <c r="G39" s="15">
        <f t="shared" ref="G39:G40" si="23">SUM(F39)</f>
        <v>5790.3</v>
      </c>
      <c r="H39" s="15">
        <v>209.3</v>
      </c>
      <c r="I39" s="15">
        <v>0</v>
      </c>
      <c r="J39" s="43">
        <f>SUM(G39+H39+I39)</f>
        <v>5999.6</v>
      </c>
      <c r="K39" s="15">
        <f t="shared" ref="K39:K40" si="24">SUM(J39)</f>
        <v>5999.6</v>
      </c>
      <c r="L39" s="15">
        <v>81.5</v>
      </c>
      <c r="M39" s="15">
        <v>0</v>
      </c>
      <c r="N39" s="43">
        <f>SUM(K39+L39+M39)</f>
        <v>6081.1</v>
      </c>
      <c r="O39" s="34">
        <v>24</v>
      </c>
    </row>
    <row r="40" spans="1:15" ht="12.75" customHeight="1" x14ac:dyDescent="0.2">
      <c r="A40" s="28">
        <v>25</v>
      </c>
      <c r="B40" s="14" t="s">
        <v>37</v>
      </c>
      <c r="C40" s="15">
        <v>1736.2000000000005</v>
      </c>
      <c r="D40" s="15">
        <v>-205.7</v>
      </c>
      <c r="E40" s="15">
        <v>0.1</v>
      </c>
      <c r="F40" s="15">
        <f>SUM(C40+D40+E40)</f>
        <v>1530.6000000000004</v>
      </c>
      <c r="G40" s="15">
        <f t="shared" si="23"/>
        <v>1530.6000000000004</v>
      </c>
      <c r="H40" s="15">
        <v>-36.799999999999997</v>
      </c>
      <c r="I40" s="15">
        <v>0</v>
      </c>
      <c r="J40" s="43">
        <f>SUM(G40+H40+I40)</f>
        <v>1493.8000000000004</v>
      </c>
      <c r="K40" s="15">
        <f t="shared" si="24"/>
        <v>1493.8000000000004</v>
      </c>
      <c r="L40" s="15">
        <v>-81.7</v>
      </c>
      <c r="M40" s="15">
        <v>0</v>
      </c>
      <c r="N40" s="43">
        <f>SUM(K40+L40+M40)</f>
        <v>1412.1000000000004</v>
      </c>
      <c r="O40" s="34">
        <v>25</v>
      </c>
    </row>
    <row r="41" spans="1:15" ht="12.75" customHeight="1" x14ac:dyDescent="0.2">
      <c r="A41" s="28">
        <v>26</v>
      </c>
      <c r="B41" s="16" t="s">
        <v>38</v>
      </c>
      <c r="C41" s="15">
        <f>SUM(C42+C43)</f>
        <v>2592.8999999999996</v>
      </c>
      <c r="D41" s="15">
        <f t="shared" ref="D41:N41" si="25">SUM(D42+D43)</f>
        <v>475.8</v>
      </c>
      <c r="E41" s="15">
        <f t="shared" si="25"/>
        <v>0</v>
      </c>
      <c r="F41" s="15">
        <f t="shared" si="25"/>
        <v>3068.7</v>
      </c>
      <c r="G41" s="15">
        <f t="shared" si="25"/>
        <v>3068.7</v>
      </c>
      <c r="H41" s="15">
        <f t="shared" si="25"/>
        <v>543.20000000000005</v>
      </c>
      <c r="I41" s="15">
        <f t="shared" si="25"/>
        <v>0</v>
      </c>
      <c r="J41" s="43">
        <f t="shared" si="25"/>
        <v>3611.9</v>
      </c>
      <c r="K41" s="15">
        <f t="shared" si="25"/>
        <v>3611.9</v>
      </c>
      <c r="L41" s="15">
        <f t="shared" si="25"/>
        <v>-71</v>
      </c>
      <c r="M41" s="15">
        <f t="shared" si="25"/>
        <v>0</v>
      </c>
      <c r="N41" s="43">
        <f t="shared" si="25"/>
        <v>3540.9</v>
      </c>
      <c r="O41" s="34">
        <v>26</v>
      </c>
    </row>
    <row r="42" spans="1:15" ht="12.75" customHeight="1" x14ac:dyDescent="0.2">
      <c r="A42" s="28">
        <v>27</v>
      </c>
      <c r="B42" s="14" t="s">
        <v>39</v>
      </c>
      <c r="C42" s="15">
        <v>19.099999999999998</v>
      </c>
      <c r="D42" s="15">
        <v>0.8</v>
      </c>
      <c r="E42" s="15">
        <v>0</v>
      </c>
      <c r="F42" s="15">
        <f>SUM(C42+D42+E42)</f>
        <v>19.899999999999999</v>
      </c>
      <c r="G42" s="15">
        <f t="shared" ref="G42:G43" si="26">SUM(F42)</f>
        <v>19.899999999999999</v>
      </c>
      <c r="H42" s="15">
        <v>1.5</v>
      </c>
      <c r="I42" s="15">
        <v>0</v>
      </c>
      <c r="J42" s="43">
        <f>SUM(G42+H42+I42)</f>
        <v>21.4</v>
      </c>
      <c r="K42" s="15">
        <f t="shared" ref="K42:K43" si="27">SUM(J42)</f>
        <v>21.4</v>
      </c>
      <c r="L42" s="15">
        <v>1.5</v>
      </c>
      <c r="M42" s="15">
        <v>0</v>
      </c>
      <c r="N42" s="43">
        <f>SUM(K42+L42+M42)</f>
        <v>22.9</v>
      </c>
      <c r="O42" s="34">
        <v>27</v>
      </c>
    </row>
    <row r="43" spans="1:15" ht="12.75" customHeight="1" x14ac:dyDescent="0.2">
      <c r="A43" s="28">
        <v>28</v>
      </c>
      <c r="B43" s="14" t="s">
        <v>40</v>
      </c>
      <c r="C43" s="15">
        <v>2573.7999999999997</v>
      </c>
      <c r="D43" s="15">
        <v>475</v>
      </c>
      <c r="E43" s="15">
        <v>0</v>
      </c>
      <c r="F43" s="15">
        <f>SUM(C43+D43+E43)</f>
        <v>3048.7999999999997</v>
      </c>
      <c r="G43" s="15">
        <f t="shared" si="26"/>
        <v>3048.7999999999997</v>
      </c>
      <c r="H43" s="15">
        <v>541.70000000000005</v>
      </c>
      <c r="I43" s="15">
        <v>0</v>
      </c>
      <c r="J43" s="43">
        <f>SUM(G43+H43+I43)</f>
        <v>3590.5</v>
      </c>
      <c r="K43" s="15">
        <f t="shared" si="27"/>
        <v>3590.5</v>
      </c>
      <c r="L43" s="15">
        <v>-72.5</v>
      </c>
      <c r="M43" s="15">
        <v>0</v>
      </c>
      <c r="N43" s="43">
        <f>SUM(K43+L43+M43)</f>
        <v>3518</v>
      </c>
      <c r="O43" s="34">
        <v>28</v>
      </c>
    </row>
    <row r="44" spans="1:15" ht="12.75" customHeight="1" x14ac:dyDescent="0.2">
      <c r="A44" s="28">
        <v>29</v>
      </c>
      <c r="B44" s="16" t="s">
        <v>41</v>
      </c>
      <c r="C44" s="15">
        <f>SUM(C45+C48)</f>
        <v>345.99999999999994</v>
      </c>
      <c r="D44" s="15">
        <f t="shared" ref="D44:N44" si="28">SUM(D45+D48)</f>
        <v>38.099999999999994</v>
      </c>
      <c r="E44" s="15">
        <f t="shared" si="28"/>
        <v>0</v>
      </c>
      <c r="F44" s="15">
        <f t="shared" si="28"/>
        <v>384.09999999999991</v>
      </c>
      <c r="G44" s="15">
        <f t="shared" si="28"/>
        <v>384.09999999999991</v>
      </c>
      <c r="H44" s="15">
        <f t="shared" si="28"/>
        <v>-35.800000000000004</v>
      </c>
      <c r="I44" s="15">
        <f t="shared" si="28"/>
        <v>0</v>
      </c>
      <c r="J44" s="43">
        <f t="shared" si="28"/>
        <v>348.29999999999995</v>
      </c>
      <c r="K44" s="15">
        <f t="shared" si="28"/>
        <v>348.29999999999995</v>
      </c>
      <c r="L44" s="15">
        <f t="shared" si="28"/>
        <v>45.199999999999996</v>
      </c>
      <c r="M44" s="15">
        <f t="shared" si="28"/>
        <v>0</v>
      </c>
      <c r="N44" s="43">
        <f t="shared" si="28"/>
        <v>393.49999999999994</v>
      </c>
      <c r="O44" s="34">
        <v>29</v>
      </c>
    </row>
    <row r="45" spans="1:15" ht="12.75" customHeight="1" x14ac:dyDescent="0.2">
      <c r="A45" s="28">
        <v>30</v>
      </c>
      <c r="B45" s="16" t="s">
        <v>42</v>
      </c>
      <c r="C45" s="15">
        <f>SUM(C46+C47)</f>
        <v>173.90000000000006</v>
      </c>
      <c r="D45" s="15">
        <f t="shared" ref="D45:N45" si="29">SUM(D46+D47)</f>
        <v>37.099999999999994</v>
      </c>
      <c r="E45" s="15">
        <f t="shared" si="29"/>
        <v>0</v>
      </c>
      <c r="F45" s="15">
        <f t="shared" si="29"/>
        <v>211.00000000000006</v>
      </c>
      <c r="G45" s="15">
        <f t="shared" si="29"/>
        <v>211.00000000000006</v>
      </c>
      <c r="H45" s="15">
        <f t="shared" si="29"/>
        <v>-36.800000000000004</v>
      </c>
      <c r="I45" s="15">
        <f t="shared" si="29"/>
        <v>0</v>
      </c>
      <c r="J45" s="43">
        <f t="shared" si="29"/>
        <v>174.20000000000007</v>
      </c>
      <c r="K45" s="15">
        <f t="shared" si="29"/>
        <v>174.20000000000007</v>
      </c>
      <c r="L45" s="15">
        <f t="shared" si="29"/>
        <v>36.799999999999997</v>
      </c>
      <c r="M45" s="15">
        <f t="shared" si="29"/>
        <v>0</v>
      </c>
      <c r="N45" s="43">
        <f t="shared" si="29"/>
        <v>211.00000000000006</v>
      </c>
      <c r="O45" s="34">
        <v>30</v>
      </c>
    </row>
    <row r="46" spans="1:15" ht="12.75" customHeight="1" x14ac:dyDescent="0.2">
      <c r="A46" s="28">
        <v>31</v>
      </c>
      <c r="B46" s="14" t="s">
        <v>36</v>
      </c>
      <c r="C46" s="15">
        <v>110.00000000000007</v>
      </c>
      <c r="D46" s="15">
        <v>-21.3</v>
      </c>
      <c r="E46" s="15">
        <v>0</v>
      </c>
      <c r="F46" s="15">
        <f>SUM(C46+D46+E46)</f>
        <v>88.700000000000074</v>
      </c>
      <c r="G46" s="15">
        <f t="shared" ref="G46:G48" si="30">SUM(F46)</f>
        <v>88.700000000000074</v>
      </c>
      <c r="H46" s="15">
        <v>7.4</v>
      </c>
      <c r="I46" s="15">
        <v>0</v>
      </c>
      <c r="J46" s="43">
        <f>SUM(G46+H46+I46)</f>
        <v>96.10000000000008</v>
      </c>
      <c r="K46" s="15">
        <f t="shared" ref="K46:K48" si="31">SUM(J46)</f>
        <v>96.10000000000008</v>
      </c>
      <c r="L46" s="15">
        <v>20</v>
      </c>
      <c r="M46" s="15">
        <v>0</v>
      </c>
      <c r="N46" s="43">
        <f>SUM(K46+L46+M46)</f>
        <v>116.10000000000008</v>
      </c>
      <c r="O46" s="34">
        <v>31</v>
      </c>
    </row>
    <row r="47" spans="1:15" ht="12.75" customHeight="1" x14ac:dyDescent="0.2">
      <c r="A47" s="28">
        <v>32</v>
      </c>
      <c r="B47" s="14" t="s">
        <v>43</v>
      </c>
      <c r="C47" s="15">
        <v>63.9</v>
      </c>
      <c r="D47" s="15">
        <v>58.4</v>
      </c>
      <c r="E47" s="15">
        <v>0</v>
      </c>
      <c r="F47" s="15">
        <f>SUM(C47+D47+E47)</f>
        <v>122.3</v>
      </c>
      <c r="G47" s="15">
        <f t="shared" si="30"/>
        <v>122.3</v>
      </c>
      <c r="H47" s="15">
        <v>-44.2</v>
      </c>
      <c r="I47" s="15">
        <v>0</v>
      </c>
      <c r="J47" s="43">
        <f>SUM(G47+H47+I47)</f>
        <v>78.099999999999994</v>
      </c>
      <c r="K47" s="15">
        <f t="shared" si="31"/>
        <v>78.099999999999994</v>
      </c>
      <c r="L47" s="15">
        <v>16.8</v>
      </c>
      <c r="M47" s="15">
        <v>0</v>
      </c>
      <c r="N47" s="43">
        <f>SUM(K47+L47+M47)</f>
        <v>94.899999999999991</v>
      </c>
      <c r="O47" s="34">
        <v>32</v>
      </c>
    </row>
    <row r="48" spans="1:15" ht="12.75" customHeight="1" x14ac:dyDescent="0.2">
      <c r="A48" s="28">
        <v>33</v>
      </c>
      <c r="B48" s="16" t="s">
        <v>44</v>
      </c>
      <c r="C48" s="15">
        <v>172.09999999999988</v>
      </c>
      <c r="D48" s="15">
        <v>1</v>
      </c>
      <c r="E48" s="15">
        <v>0</v>
      </c>
      <c r="F48" s="15">
        <f>SUM(C48+D48+E48)</f>
        <v>173.09999999999988</v>
      </c>
      <c r="G48" s="15">
        <f t="shared" si="30"/>
        <v>173.09999999999988</v>
      </c>
      <c r="H48" s="15">
        <v>1</v>
      </c>
      <c r="I48" s="15">
        <v>0</v>
      </c>
      <c r="J48" s="43">
        <f>SUM(G48+H48+I48)</f>
        <v>174.09999999999988</v>
      </c>
      <c r="K48" s="15">
        <f t="shared" si="31"/>
        <v>174.09999999999988</v>
      </c>
      <c r="L48" s="15">
        <v>8.4</v>
      </c>
      <c r="M48" s="15">
        <v>0</v>
      </c>
      <c r="N48" s="43">
        <f>SUM(K48+L48+M48)</f>
        <v>182.49999999999989</v>
      </c>
      <c r="O48" s="34">
        <v>33</v>
      </c>
    </row>
    <row r="49" spans="1:15" ht="12.75" customHeight="1" x14ac:dyDescent="0.2">
      <c r="A49" s="28">
        <v>34</v>
      </c>
      <c r="B49" s="16" t="s">
        <v>45</v>
      </c>
      <c r="C49" s="15">
        <f>SUM(C50+C51+C52+C55)</f>
        <v>20.20000000000001</v>
      </c>
      <c r="D49" s="15">
        <f t="shared" ref="D49:N49" si="32">SUM(D50+D51+D52+D55)</f>
        <v>14.1</v>
      </c>
      <c r="E49" s="15">
        <f t="shared" si="32"/>
        <v>0</v>
      </c>
      <c r="F49" s="15">
        <f t="shared" si="32"/>
        <v>34.300000000000004</v>
      </c>
      <c r="G49" s="15">
        <f t="shared" si="32"/>
        <v>34.300000000000004</v>
      </c>
      <c r="H49" s="15">
        <f t="shared" si="32"/>
        <v>9.9000000000000021</v>
      </c>
      <c r="I49" s="15">
        <f t="shared" si="32"/>
        <v>0.1</v>
      </c>
      <c r="J49" s="43">
        <f t="shared" si="32"/>
        <v>44.300000000000011</v>
      </c>
      <c r="K49" s="15">
        <f t="shared" si="32"/>
        <v>44.300000000000011</v>
      </c>
      <c r="L49" s="15">
        <f t="shared" si="32"/>
        <v>-16.799999999999997</v>
      </c>
      <c r="M49" s="15">
        <f t="shared" si="32"/>
        <v>0</v>
      </c>
      <c r="N49" s="43">
        <f t="shared" si="32"/>
        <v>27.500000000000014</v>
      </c>
      <c r="O49" s="34">
        <v>34</v>
      </c>
    </row>
    <row r="50" spans="1:15" ht="12.75" customHeight="1" x14ac:dyDescent="0.2">
      <c r="A50" s="28">
        <v>35</v>
      </c>
      <c r="B50" s="14" t="s">
        <v>33</v>
      </c>
      <c r="C50" s="17">
        <v>0</v>
      </c>
      <c r="D50" s="17">
        <v>0</v>
      </c>
      <c r="E50" s="17">
        <v>0</v>
      </c>
      <c r="F50" s="15">
        <f>SUM(C50+D50+E50)</f>
        <v>0</v>
      </c>
      <c r="G50" s="15">
        <f t="shared" ref="G50:G51" si="33">SUM(F50)</f>
        <v>0</v>
      </c>
      <c r="H50" s="17">
        <v>0</v>
      </c>
      <c r="I50" s="17">
        <v>0</v>
      </c>
      <c r="J50" s="43">
        <f>SUM(G50+H50+I50)</f>
        <v>0</v>
      </c>
      <c r="K50" s="15">
        <f t="shared" ref="K50:K51" si="34">SUM(J50)</f>
        <v>0</v>
      </c>
      <c r="L50" s="17">
        <v>0</v>
      </c>
      <c r="M50" s="17">
        <v>0</v>
      </c>
      <c r="N50" s="43">
        <f>SUM(K50+L50+M50)</f>
        <v>0</v>
      </c>
      <c r="O50" s="34">
        <v>35</v>
      </c>
    </row>
    <row r="51" spans="1:15" ht="12.75" customHeight="1" x14ac:dyDescent="0.2">
      <c r="A51" s="28">
        <v>36</v>
      </c>
      <c r="B51" s="14" t="s">
        <v>34</v>
      </c>
      <c r="C51" s="15">
        <v>1.6999999999999975</v>
      </c>
      <c r="D51" s="15">
        <v>0.6</v>
      </c>
      <c r="E51" s="15">
        <v>0</v>
      </c>
      <c r="F51" s="15">
        <f>SUM(C51+D51+E51)</f>
        <v>2.2999999999999976</v>
      </c>
      <c r="G51" s="15">
        <f t="shared" si="33"/>
        <v>2.2999999999999976</v>
      </c>
      <c r="H51" s="15">
        <v>11.8</v>
      </c>
      <c r="I51" s="15">
        <v>0</v>
      </c>
      <c r="J51" s="43">
        <f>SUM(G51+H51+I51)</f>
        <v>14.099999999999998</v>
      </c>
      <c r="K51" s="15">
        <f t="shared" si="34"/>
        <v>14.099999999999998</v>
      </c>
      <c r="L51" s="15">
        <v>-5.0999999999999996</v>
      </c>
      <c r="M51" s="15">
        <v>0</v>
      </c>
      <c r="N51" s="43">
        <f>SUM(K51+L51+M51)</f>
        <v>8.9999999999999982</v>
      </c>
      <c r="O51" s="34">
        <v>36</v>
      </c>
    </row>
    <row r="52" spans="1:15" ht="12.75" customHeight="1" x14ac:dyDescent="0.2">
      <c r="A52" s="28">
        <v>37</v>
      </c>
      <c r="B52" s="16" t="s">
        <v>42</v>
      </c>
      <c r="C52" s="15">
        <f>SUM(C53+C54)</f>
        <v>18.500000000000011</v>
      </c>
      <c r="D52" s="15">
        <f t="shared" ref="D52:N52" si="35">SUM(D53+D54)</f>
        <v>13.5</v>
      </c>
      <c r="E52" s="15">
        <f t="shared" si="35"/>
        <v>0</v>
      </c>
      <c r="F52" s="15">
        <f t="shared" si="35"/>
        <v>32.000000000000007</v>
      </c>
      <c r="G52" s="15">
        <f t="shared" si="35"/>
        <v>32.000000000000007</v>
      </c>
      <c r="H52" s="15">
        <f t="shared" si="35"/>
        <v>-1.8999999999999986</v>
      </c>
      <c r="I52" s="15">
        <f t="shared" si="35"/>
        <v>0.1</v>
      </c>
      <c r="J52" s="43">
        <f t="shared" si="35"/>
        <v>30.20000000000001</v>
      </c>
      <c r="K52" s="15">
        <f t="shared" si="35"/>
        <v>30.20000000000001</v>
      </c>
      <c r="L52" s="15">
        <f t="shared" si="35"/>
        <v>-11.7</v>
      </c>
      <c r="M52" s="15">
        <f t="shared" si="35"/>
        <v>0</v>
      </c>
      <c r="N52" s="43">
        <f t="shared" si="35"/>
        <v>18.500000000000014</v>
      </c>
      <c r="O52" s="34">
        <v>37</v>
      </c>
    </row>
    <row r="53" spans="1:15" ht="12.75" customHeight="1" x14ac:dyDescent="0.2">
      <c r="A53" s="28">
        <v>38</v>
      </c>
      <c r="B53" s="14" t="s">
        <v>36</v>
      </c>
      <c r="C53" s="15">
        <v>18.000000000000011</v>
      </c>
      <c r="D53" s="15">
        <v>13.7</v>
      </c>
      <c r="E53" s="15">
        <v>0</v>
      </c>
      <c r="F53" s="15">
        <f>SUM(C53+D53+E53)</f>
        <v>31.70000000000001</v>
      </c>
      <c r="G53" s="15">
        <f t="shared" ref="G53:G55" si="36">SUM(F53)</f>
        <v>31.70000000000001</v>
      </c>
      <c r="H53" s="15">
        <v>-19.899999999999999</v>
      </c>
      <c r="I53" s="15">
        <v>0.1</v>
      </c>
      <c r="J53" s="43">
        <f>SUM(G53+H53+I53)</f>
        <v>11.900000000000011</v>
      </c>
      <c r="K53" s="15">
        <f t="shared" ref="K53:K55" si="37">SUM(J53)</f>
        <v>11.900000000000011</v>
      </c>
      <c r="L53" s="15">
        <v>-1.6</v>
      </c>
      <c r="M53" s="15">
        <v>0</v>
      </c>
      <c r="N53" s="43">
        <f>SUM(K53+L53+M53)</f>
        <v>10.300000000000011</v>
      </c>
      <c r="O53" s="34">
        <v>38</v>
      </c>
    </row>
    <row r="54" spans="1:15" ht="12.75" customHeight="1" x14ac:dyDescent="0.2">
      <c r="A54" s="28">
        <v>39</v>
      </c>
      <c r="B54" s="14" t="s">
        <v>43</v>
      </c>
      <c r="C54" s="15">
        <v>0.5</v>
      </c>
      <c r="D54" s="15">
        <v>-0.2</v>
      </c>
      <c r="E54" s="15">
        <v>0</v>
      </c>
      <c r="F54" s="15">
        <f>SUM(C54+D54+E54)</f>
        <v>0.3</v>
      </c>
      <c r="G54" s="15">
        <f t="shared" si="36"/>
        <v>0.3</v>
      </c>
      <c r="H54" s="15">
        <v>18</v>
      </c>
      <c r="I54" s="15">
        <v>0</v>
      </c>
      <c r="J54" s="43">
        <f>SUM(G54+H54+I54)</f>
        <v>18.3</v>
      </c>
      <c r="K54" s="15">
        <f t="shared" si="37"/>
        <v>18.3</v>
      </c>
      <c r="L54" s="15">
        <v>-10.1</v>
      </c>
      <c r="M54" s="15">
        <v>0</v>
      </c>
      <c r="N54" s="43">
        <f>SUM(K54+L54+M54)</f>
        <v>8.2000000000000011</v>
      </c>
      <c r="O54" s="34">
        <v>39</v>
      </c>
    </row>
    <row r="55" spans="1:15" ht="12.75" customHeight="1" x14ac:dyDescent="0.2">
      <c r="A55" s="28">
        <v>40</v>
      </c>
      <c r="B55" s="16" t="s">
        <v>44</v>
      </c>
      <c r="C55" s="17">
        <v>0</v>
      </c>
      <c r="D55" s="17">
        <v>0</v>
      </c>
      <c r="E55" s="17">
        <v>0</v>
      </c>
      <c r="F55" s="15">
        <f>SUM(C55+D55+E55)</f>
        <v>0</v>
      </c>
      <c r="G55" s="15">
        <f t="shared" si="36"/>
        <v>0</v>
      </c>
      <c r="H55" s="17">
        <v>0</v>
      </c>
      <c r="I55" s="17">
        <v>0</v>
      </c>
      <c r="J55" s="43">
        <f>SUM(G55+H55+I55)</f>
        <v>0</v>
      </c>
      <c r="K55" s="15">
        <f t="shared" si="37"/>
        <v>0</v>
      </c>
      <c r="L55" s="17">
        <v>0</v>
      </c>
      <c r="M55" s="17">
        <v>0</v>
      </c>
      <c r="N55" s="43">
        <f>SUM(K55+L55+M55)</f>
        <v>0</v>
      </c>
      <c r="O55" s="34">
        <v>40</v>
      </c>
    </row>
    <row r="56" spans="1:15" ht="12.75" customHeight="1" x14ac:dyDescent="0.2">
      <c r="A56" s="28">
        <v>41</v>
      </c>
      <c r="B56" s="13" t="s">
        <v>46</v>
      </c>
      <c r="C56" s="41">
        <f>SUM(C57+C69+C79+C86)</f>
        <v>47530.400000000001</v>
      </c>
      <c r="D56" s="41">
        <f t="shared" ref="D56:N56" si="38">SUM(D57+D69+D79+D86)</f>
        <v>-303.5</v>
      </c>
      <c r="E56" s="41">
        <f t="shared" si="38"/>
        <v>-0.30000000000000004</v>
      </c>
      <c r="F56" s="41">
        <f t="shared" si="38"/>
        <v>47226.600000000013</v>
      </c>
      <c r="G56" s="41">
        <f t="shared" si="38"/>
        <v>47226.600000000013</v>
      </c>
      <c r="H56" s="41">
        <f t="shared" si="38"/>
        <v>-181.50000000000006</v>
      </c>
      <c r="I56" s="41">
        <f t="shared" si="38"/>
        <v>-0.2</v>
      </c>
      <c r="J56" s="42">
        <f t="shared" si="38"/>
        <v>47044.900000000009</v>
      </c>
      <c r="K56" s="41">
        <f t="shared" si="38"/>
        <v>47044.900000000009</v>
      </c>
      <c r="L56" s="41">
        <f t="shared" si="38"/>
        <v>140</v>
      </c>
      <c r="M56" s="41">
        <f t="shared" si="38"/>
        <v>0</v>
      </c>
      <c r="N56" s="42">
        <f t="shared" si="38"/>
        <v>47184.9</v>
      </c>
      <c r="O56" s="34">
        <v>41</v>
      </c>
    </row>
    <row r="57" spans="1:15" ht="12.75" customHeight="1" x14ac:dyDescent="0.2">
      <c r="A57" s="28">
        <v>42</v>
      </c>
      <c r="B57" s="13" t="s">
        <v>47</v>
      </c>
      <c r="C57" s="41">
        <f>SUM(C58)</f>
        <v>6479.1999999999989</v>
      </c>
      <c r="D57" s="41">
        <f t="shared" ref="D57:N57" si="39">SUM(D58)</f>
        <v>123.69999999999999</v>
      </c>
      <c r="E57" s="41">
        <f t="shared" si="39"/>
        <v>0</v>
      </c>
      <c r="F57" s="41">
        <f t="shared" si="39"/>
        <v>6602.9</v>
      </c>
      <c r="G57" s="41">
        <f t="shared" si="39"/>
        <v>6602.9</v>
      </c>
      <c r="H57" s="41">
        <f t="shared" si="39"/>
        <v>112.60000000000001</v>
      </c>
      <c r="I57" s="41">
        <f t="shared" si="39"/>
        <v>0</v>
      </c>
      <c r="J57" s="42">
        <f t="shared" si="39"/>
        <v>6715.5</v>
      </c>
      <c r="K57" s="41">
        <f t="shared" si="39"/>
        <v>6715.5</v>
      </c>
      <c r="L57" s="41">
        <f t="shared" si="39"/>
        <v>112.60000000000001</v>
      </c>
      <c r="M57" s="41">
        <f t="shared" si="39"/>
        <v>0</v>
      </c>
      <c r="N57" s="42">
        <f t="shared" si="39"/>
        <v>6828.0999999999995</v>
      </c>
      <c r="O57" s="34">
        <v>42</v>
      </c>
    </row>
    <row r="58" spans="1:15" ht="12.75" customHeight="1" x14ac:dyDescent="0.2">
      <c r="A58" s="28">
        <v>43</v>
      </c>
      <c r="B58" s="16" t="s">
        <v>48</v>
      </c>
      <c r="C58" s="15">
        <f>SUM(C59+C64)</f>
        <v>6479.1999999999989</v>
      </c>
      <c r="D58" s="15">
        <f t="shared" ref="D58:N58" si="40">SUM(D59+D64)</f>
        <v>123.69999999999999</v>
      </c>
      <c r="E58" s="15">
        <f t="shared" si="40"/>
        <v>0</v>
      </c>
      <c r="F58" s="15">
        <f t="shared" si="40"/>
        <v>6602.9</v>
      </c>
      <c r="G58" s="15">
        <f t="shared" si="40"/>
        <v>6602.9</v>
      </c>
      <c r="H58" s="15">
        <f t="shared" si="40"/>
        <v>112.60000000000001</v>
      </c>
      <c r="I58" s="15">
        <f t="shared" si="40"/>
        <v>0</v>
      </c>
      <c r="J58" s="43">
        <f t="shared" si="40"/>
        <v>6715.5</v>
      </c>
      <c r="K58" s="15">
        <f t="shared" si="40"/>
        <v>6715.5</v>
      </c>
      <c r="L58" s="15">
        <f t="shared" si="40"/>
        <v>112.60000000000001</v>
      </c>
      <c r="M58" s="15">
        <f t="shared" si="40"/>
        <v>0</v>
      </c>
      <c r="N58" s="43">
        <f t="shared" si="40"/>
        <v>6828.0999999999995</v>
      </c>
      <c r="O58" s="34">
        <v>43</v>
      </c>
    </row>
    <row r="59" spans="1:15" ht="12.75" customHeight="1" x14ac:dyDescent="0.2">
      <c r="A59" s="28">
        <v>44</v>
      </c>
      <c r="B59" s="16" t="s">
        <v>49</v>
      </c>
      <c r="C59" s="15">
        <f>SUM(C60+C61+C62+C63)</f>
        <v>933.69999999999982</v>
      </c>
      <c r="D59" s="15">
        <f t="shared" ref="D59:N59" si="41">SUM(D60+D61+D62+D63)</f>
        <v>41.800000000000004</v>
      </c>
      <c r="E59" s="15">
        <f t="shared" si="41"/>
        <v>0</v>
      </c>
      <c r="F59" s="15">
        <f t="shared" si="41"/>
        <v>975.49999999999989</v>
      </c>
      <c r="G59" s="15">
        <f t="shared" si="41"/>
        <v>975.49999999999989</v>
      </c>
      <c r="H59" s="15">
        <f t="shared" si="41"/>
        <v>39.200000000000003</v>
      </c>
      <c r="I59" s="15">
        <f t="shared" si="41"/>
        <v>0</v>
      </c>
      <c r="J59" s="43">
        <f t="shared" si="41"/>
        <v>1014.6999999999998</v>
      </c>
      <c r="K59" s="15">
        <f t="shared" si="41"/>
        <v>1014.6999999999998</v>
      </c>
      <c r="L59" s="15">
        <f t="shared" si="41"/>
        <v>39.200000000000003</v>
      </c>
      <c r="M59" s="15">
        <f t="shared" si="41"/>
        <v>0</v>
      </c>
      <c r="N59" s="43">
        <f t="shared" si="41"/>
        <v>1053.8999999999999</v>
      </c>
      <c r="O59" s="34">
        <v>44</v>
      </c>
    </row>
    <row r="60" spans="1:15" ht="12.75" customHeight="1" x14ac:dyDescent="0.2">
      <c r="A60" s="28">
        <v>45</v>
      </c>
      <c r="B60" s="14" t="s">
        <v>50</v>
      </c>
      <c r="C60" s="15">
        <v>169.60000000000002</v>
      </c>
      <c r="D60" s="15">
        <v>0.5</v>
      </c>
      <c r="E60" s="15">
        <v>0</v>
      </c>
      <c r="F60" s="15">
        <f>SUM(C60+D60+E60)</f>
        <v>170.10000000000002</v>
      </c>
      <c r="G60" s="15">
        <f t="shared" ref="G60:G63" si="42">SUM(F60)</f>
        <v>170.10000000000002</v>
      </c>
      <c r="H60" s="15">
        <v>0.5</v>
      </c>
      <c r="I60" s="15">
        <v>0</v>
      </c>
      <c r="J60" s="43">
        <f>SUM(G60+H60+I60)</f>
        <v>170.60000000000002</v>
      </c>
      <c r="K60" s="15">
        <f t="shared" ref="K60:K63" si="43">SUM(J60)</f>
        <v>170.60000000000002</v>
      </c>
      <c r="L60" s="15">
        <v>0.5</v>
      </c>
      <c r="M60" s="15">
        <v>0</v>
      </c>
      <c r="N60" s="43">
        <f>SUM(K60+L60+M60)</f>
        <v>171.10000000000002</v>
      </c>
      <c r="O60" s="34">
        <v>45</v>
      </c>
    </row>
    <row r="61" spans="1:15" ht="12.75" customHeight="1" x14ac:dyDescent="0.2">
      <c r="A61" s="28">
        <v>46</v>
      </c>
      <c r="B61" s="14" t="s">
        <v>51</v>
      </c>
      <c r="C61" s="17">
        <v>0</v>
      </c>
      <c r="D61" s="17">
        <v>0</v>
      </c>
      <c r="E61" s="17">
        <v>0</v>
      </c>
      <c r="F61" s="15">
        <f>SUM(C61+D61+E61)</f>
        <v>0</v>
      </c>
      <c r="G61" s="15">
        <f t="shared" si="42"/>
        <v>0</v>
      </c>
      <c r="H61" s="17">
        <v>0</v>
      </c>
      <c r="I61" s="17">
        <v>0</v>
      </c>
      <c r="J61" s="43">
        <f>SUM(G61+H61+I61)</f>
        <v>0</v>
      </c>
      <c r="K61" s="15">
        <f t="shared" si="43"/>
        <v>0</v>
      </c>
      <c r="L61" s="17">
        <v>0</v>
      </c>
      <c r="M61" s="17">
        <v>0</v>
      </c>
      <c r="N61" s="43">
        <f>SUM(K61+L61+M61)</f>
        <v>0</v>
      </c>
      <c r="O61" s="34">
        <v>46</v>
      </c>
    </row>
    <row r="62" spans="1:15" ht="12.75" customHeight="1" x14ac:dyDescent="0.2">
      <c r="A62" s="28">
        <v>47</v>
      </c>
      <c r="B62" s="14" t="s">
        <v>52</v>
      </c>
      <c r="C62" s="15">
        <v>706.19999999999982</v>
      </c>
      <c r="D62" s="15">
        <v>41.1</v>
      </c>
      <c r="E62" s="15">
        <v>0</v>
      </c>
      <c r="F62" s="15">
        <f>SUM(C62+D62+E62)</f>
        <v>747.29999999999984</v>
      </c>
      <c r="G62" s="15">
        <f t="shared" si="42"/>
        <v>747.29999999999984</v>
      </c>
      <c r="H62" s="15">
        <v>38.5</v>
      </c>
      <c r="I62" s="15">
        <v>0</v>
      </c>
      <c r="J62" s="43">
        <f>SUM(G62+H62+I62)</f>
        <v>785.79999999999984</v>
      </c>
      <c r="K62" s="15">
        <f t="shared" si="43"/>
        <v>785.79999999999984</v>
      </c>
      <c r="L62" s="15">
        <v>38.5</v>
      </c>
      <c r="M62" s="15">
        <v>0</v>
      </c>
      <c r="N62" s="43">
        <f>SUM(K62+L62+M62)</f>
        <v>824.29999999999984</v>
      </c>
      <c r="O62" s="34">
        <v>47</v>
      </c>
    </row>
    <row r="63" spans="1:15" ht="12.75" customHeight="1" x14ac:dyDescent="0.2">
      <c r="A63" s="28">
        <v>48</v>
      </c>
      <c r="B63" s="14" t="s">
        <v>53</v>
      </c>
      <c r="C63" s="15">
        <v>57.899999999999991</v>
      </c>
      <c r="D63" s="15">
        <v>0.2</v>
      </c>
      <c r="E63" s="15">
        <v>0</v>
      </c>
      <c r="F63" s="15">
        <f>SUM(C63+D63+E63)</f>
        <v>58.099999999999994</v>
      </c>
      <c r="G63" s="15">
        <f t="shared" si="42"/>
        <v>58.099999999999994</v>
      </c>
      <c r="H63" s="15">
        <v>0.2</v>
      </c>
      <c r="I63" s="15">
        <v>0</v>
      </c>
      <c r="J63" s="43">
        <f>SUM(G63+H63+I63)</f>
        <v>58.3</v>
      </c>
      <c r="K63" s="15">
        <f t="shared" si="43"/>
        <v>58.3</v>
      </c>
      <c r="L63" s="15">
        <v>0.2</v>
      </c>
      <c r="M63" s="15">
        <v>0</v>
      </c>
      <c r="N63" s="43">
        <f>SUM(K63+L63+M63)</f>
        <v>58.5</v>
      </c>
      <c r="O63" s="34">
        <v>48</v>
      </c>
    </row>
    <row r="64" spans="1:15" ht="12.75" customHeight="1" x14ac:dyDescent="0.2">
      <c r="A64" s="28">
        <v>49</v>
      </c>
      <c r="B64" s="16" t="s">
        <v>54</v>
      </c>
      <c r="C64" s="15">
        <f>SUM(C65+C66+C67+C68)</f>
        <v>5545.4999999999991</v>
      </c>
      <c r="D64" s="15">
        <f t="shared" ref="D64:N64" si="44">SUM(D65+D66+D67+D68)</f>
        <v>81.899999999999991</v>
      </c>
      <c r="E64" s="15">
        <f t="shared" si="44"/>
        <v>0</v>
      </c>
      <c r="F64" s="15">
        <f t="shared" si="44"/>
        <v>5627.4</v>
      </c>
      <c r="G64" s="15">
        <f t="shared" si="44"/>
        <v>5627.4</v>
      </c>
      <c r="H64" s="15">
        <f t="shared" si="44"/>
        <v>73.400000000000006</v>
      </c>
      <c r="I64" s="15">
        <f t="shared" si="44"/>
        <v>0</v>
      </c>
      <c r="J64" s="43">
        <f t="shared" si="44"/>
        <v>5700.8</v>
      </c>
      <c r="K64" s="15">
        <f t="shared" si="44"/>
        <v>5700.8</v>
      </c>
      <c r="L64" s="15">
        <f t="shared" si="44"/>
        <v>73.400000000000006</v>
      </c>
      <c r="M64" s="15">
        <f t="shared" si="44"/>
        <v>0</v>
      </c>
      <c r="N64" s="43">
        <f t="shared" si="44"/>
        <v>5774.2</v>
      </c>
      <c r="O64" s="34">
        <v>49</v>
      </c>
    </row>
    <row r="65" spans="1:15" ht="12.75" customHeight="1" x14ac:dyDescent="0.2">
      <c r="A65" s="28">
        <v>50</v>
      </c>
      <c r="B65" s="14" t="s">
        <v>55</v>
      </c>
      <c r="C65" s="15">
        <v>820.40000000000009</v>
      </c>
      <c r="D65" s="15">
        <v>0</v>
      </c>
      <c r="E65" s="15">
        <v>0</v>
      </c>
      <c r="F65" s="15">
        <f>SUM(C65+D65+E65)</f>
        <v>820.40000000000009</v>
      </c>
      <c r="G65" s="15">
        <f t="shared" ref="G65:G68" si="45">SUM(F65)</f>
        <v>820.40000000000009</v>
      </c>
      <c r="H65" s="15">
        <v>0</v>
      </c>
      <c r="I65" s="15">
        <v>0</v>
      </c>
      <c r="J65" s="43">
        <f>SUM(G65+H65+I65)</f>
        <v>820.40000000000009</v>
      </c>
      <c r="K65" s="15">
        <f t="shared" ref="K65:K68" si="46">SUM(J65)</f>
        <v>820.40000000000009</v>
      </c>
      <c r="L65" s="15">
        <v>0</v>
      </c>
      <c r="M65" s="15">
        <v>0</v>
      </c>
      <c r="N65" s="43">
        <f>SUM(K65+L65+M65)</f>
        <v>820.40000000000009</v>
      </c>
      <c r="O65" s="34">
        <v>50</v>
      </c>
    </row>
    <row r="66" spans="1:15" ht="12.75" customHeight="1" x14ac:dyDescent="0.2">
      <c r="A66" s="28">
        <v>51</v>
      </c>
      <c r="B66" s="14" t="s">
        <v>56</v>
      </c>
      <c r="C66" s="17">
        <v>0</v>
      </c>
      <c r="D66" s="17">
        <v>0</v>
      </c>
      <c r="E66" s="17">
        <v>0</v>
      </c>
      <c r="F66" s="15">
        <f>SUM(C66+D66+E66)</f>
        <v>0</v>
      </c>
      <c r="G66" s="15">
        <f t="shared" si="45"/>
        <v>0</v>
      </c>
      <c r="H66" s="17">
        <v>0</v>
      </c>
      <c r="I66" s="17">
        <v>0</v>
      </c>
      <c r="J66" s="43">
        <f>SUM(G66+H66+I66)</f>
        <v>0</v>
      </c>
      <c r="K66" s="15">
        <f t="shared" si="46"/>
        <v>0</v>
      </c>
      <c r="L66" s="17">
        <v>0</v>
      </c>
      <c r="M66" s="17">
        <v>0</v>
      </c>
      <c r="N66" s="43">
        <f>SUM(K66+L66+M66)</f>
        <v>0</v>
      </c>
      <c r="O66" s="34">
        <v>51</v>
      </c>
    </row>
    <row r="67" spans="1:15" ht="12.75" customHeight="1" x14ac:dyDescent="0.2">
      <c r="A67" s="28">
        <v>52</v>
      </c>
      <c r="B67" s="14" t="s">
        <v>52</v>
      </c>
      <c r="C67" s="15">
        <v>4496.8999999999996</v>
      </c>
      <c r="D67" s="15">
        <v>67.599999999999994</v>
      </c>
      <c r="E67" s="15">
        <v>0</v>
      </c>
      <c r="F67" s="15">
        <f>SUM(C67+D67+E67)</f>
        <v>4564.5</v>
      </c>
      <c r="G67" s="15">
        <f t="shared" si="45"/>
        <v>4564.5</v>
      </c>
      <c r="H67" s="15">
        <v>59.1</v>
      </c>
      <c r="I67" s="15">
        <v>0</v>
      </c>
      <c r="J67" s="43">
        <f>SUM(G67+H67+I67)</f>
        <v>4623.6000000000004</v>
      </c>
      <c r="K67" s="15">
        <f t="shared" si="46"/>
        <v>4623.6000000000004</v>
      </c>
      <c r="L67" s="15">
        <v>59.1</v>
      </c>
      <c r="M67" s="15">
        <v>0</v>
      </c>
      <c r="N67" s="43">
        <f>SUM(K67+L67+M67)</f>
        <v>4682.7000000000007</v>
      </c>
      <c r="O67" s="34">
        <v>52</v>
      </c>
    </row>
    <row r="68" spans="1:15" ht="12.75" customHeight="1" x14ac:dyDescent="0.2">
      <c r="A68" s="28">
        <v>53</v>
      </c>
      <c r="B68" s="14" t="s">
        <v>57</v>
      </c>
      <c r="C68" s="15">
        <v>228.19999999999982</v>
      </c>
      <c r="D68" s="15">
        <v>14.3</v>
      </c>
      <c r="E68" s="15">
        <v>0</v>
      </c>
      <c r="F68" s="15">
        <f>SUM(C68+D68+E68)</f>
        <v>242.49999999999983</v>
      </c>
      <c r="G68" s="15">
        <f t="shared" si="45"/>
        <v>242.49999999999983</v>
      </c>
      <c r="H68" s="15">
        <v>14.3</v>
      </c>
      <c r="I68" s="15">
        <v>0</v>
      </c>
      <c r="J68" s="43">
        <f>SUM(G68+H68+I68)</f>
        <v>256.79999999999984</v>
      </c>
      <c r="K68" s="15">
        <f t="shared" si="46"/>
        <v>256.79999999999984</v>
      </c>
      <c r="L68" s="15">
        <v>14.3</v>
      </c>
      <c r="M68" s="15">
        <v>0</v>
      </c>
      <c r="N68" s="43">
        <f>SUM(K68+L68+M68)</f>
        <v>271.09999999999985</v>
      </c>
      <c r="O68" s="34">
        <v>53</v>
      </c>
    </row>
    <row r="69" spans="1:15" ht="12.75" customHeight="1" x14ac:dyDescent="0.2">
      <c r="A69" s="28">
        <v>54</v>
      </c>
      <c r="B69" s="13" t="s">
        <v>58</v>
      </c>
      <c r="C69" s="41">
        <f>SUM(C70+C71+C73+C78)</f>
        <v>25247.000000000007</v>
      </c>
      <c r="D69" s="41">
        <f t="shared" ref="D69:N69" si="47">SUM(D70+D71+D73+D78)</f>
        <v>-1001.2</v>
      </c>
      <c r="E69" s="41">
        <f t="shared" si="47"/>
        <v>0</v>
      </c>
      <c r="F69" s="41">
        <f t="shared" si="47"/>
        <v>24245.80000000001</v>
      </c>
      <c r="G69" s="41">
        <f t="shared" si="47"/>
        <v>24245.80000000001</v>
      </c>
      <c r="H69" s="41">
        <f t="shared" si="47"/>
        <v>448.69999999999993</v>
      </c>
      <c r="I69" s="41">
        <f t="shared" si="47"/>
        <v>0</v>
      </c>
      <c r="J69" s="42">
        <f t="shared" si="47"/>
        <v>24694.500000000007</v>
      </c>
      <c r="K69" s="41">
        <f t="shared" si="47"/>
        <v>24694.500000000007</v>
      </c>
      <c r="L69" s="41">
        <f t="shared" si="47"/>
        <v>153.6</v>
      </c>
      <c r="M69" s="41">
        <f t="shared" si="47"/>
        <v>0</v>
      </c>
      <c r="N69" s="42">
        <f t="shared" si="47"/>
        <v>24848.100000000009</v>
      </c>
      <c r="O69" s="34">
        <v>54</v>
      </c>
    </row>
    <row r="70" spans="1:15" ht="12.75" customHeight="1" x14ac:dyDescent="0.2">
      <c r="A70" s="28">
        <v>55</v>
      </c>
      <c r="B70" s="14" t="s">
        <v>59</v>
      </c>
      <c r="C70" s="17">
        <v>0</v>
      </c>
      <c r="D70" s="17">
        <v>0</v>
      </c>
      <c r="E70" s="17">
        <v>0</v>
      </c>
      <c r="F70" s="15">
        <f>SUM(C70+D70+E70)</f>
        <v>0</v>
      </c>
      <c r="G70" s="15">
        <f t="shared" ref="G70:G71" si="48">SUM(F70)</f>
        <v>0</v>
      </c>
      <c r="H70" s="17">
        <v>0</v>
      </c>
      <c r="I70" s="17">
        <v>0</v>
      </c>
      <c r="J70" s="43">
        <f>SUM(G70+H70+I70)</f>
        <v>0</v>
      </c>
      <c r="K70" s="15">
        <f t="shared" ref="K70:K71" si="49">SUM(J70)</f>
        <v>0</v>
      </c>
      <c r="L70" s="17">
        <v>0</v>
      </c>
      <c r="M70" s="17">
        <v>0</v>
      </c>
      <c r="N70" s="43">
        <f>SUM(K70+L70+M70)</f>
        <v>0</v>
      </c>
      <c r="O70" s="34">
        <v>55</v>
      </c>
    </row>
    <row r="71" spans="1:15" ht="12.75" customHeight="1" x14ac:dyDescent="0.2">
      <c r="A71" s="28">
        <v>56</v>
      </c>
      <c r="B71" s="16" t="s">
        <v>60</v>
      </c>
      <c r="C71" s="15">
        <v>257.5</v>
      </c>
      <c r="D71" s="15">
        <v>0</v>
      </c>
      <c r="E71" s="15">
        <v>0</v>
      </c>
      <c r="F71" s="15">
        <f>SUM(C71+D71+E71)</f>
        <v>257.5</v>
      </c>
      <c r="G71" s="15">
        <f t="shared" si="48"/>
        <v>257.5</v>
      </c>
      <c r="H71" s="15">
        <v>0</v>
      </c>
      <c r="I71" s="15">
        <v>0</v>
      </c>
      <c r="J71" s="43">
        <f>SUM(G71+H71+I71)</f>
        <v>257.5</v>
      </c>
      <c r="K71" s="15">
        <f t="shared" si="49"/>
        <v>257.5</v>
      </c>
      <c r="L71" s="15">
        <v>0</v>
      </c>
      <c r="M71" s="15">
        <v>0</v>
      </c>
      <c r="N71" s="43">
        <f>SUM(K71+L71+M71)</f>
        <v>257.5</v>
      </c>
      <c r="O71" s="34">
        <v>56</v>
      </c>
    </row>
    <row r="72" spans="1:15" ht="12.75" customHeight="1" x14ac:dyDescent="0.2">
      <c r="A72" s="28"/>
      <c r="B72" s="13" t="s">
        <v>194</v>
      </c>
      <c r="C72" s="41"/>
      <c r="D72" s="41"/>
      <c r="E72" s="41"/>
      <c r="F72" s="41"/>
      <c r="G72" s="41"/>
      <c r="H72" s="41"/>
      <c r="I72" s="41"/>
      <c r="J72" s="42"/>
      <c r="K72" s="41"/>
      <c r="L72" s="41"/>
      <c r="M72" s="41"/>
      <c r="N72" s="42"/>
      <c r="O72" s="34"/>
    </row>
    <row r="73" spans="1:15" ht="12.75" customHeight="1" x14ac:dyDescent="0.2">
      <c r="A73" s="28">
        <v>57</v>
      </c>
      <c r="B73" s="14" t="s">
        <v>61</v>
      </c>
      <c r="C73" s="15">
        <f>SUM(C74+C75)</f>
        <v>24989.500000000007</v>
      </c>
      <c r="D73" s="15">
        <f t="shared" ref="D73:N73" si="50">SUM(D74+D75)</f>
        <v>-1001.2</v>
      </c>
      <c r="E73" s="15">
        <f t="shared" si="50"/>
        <v>0</v>
      </c>
      <c r="F73" s="15">
        <f t="shared" si="50"/>
        <v>23988.30000000001</v>
      </c>
      <c r="G73" s="15">
        <f t="shared" si="50"/>
        <v>23988.30000000001</v>
      </c>
      <c r="H73" s="15">
        <f t="shared" si="50"/>
        <v>448.69999999999993</v>
      </c>
      <c r="I73" s="15">
        <f t="shared" si="50"/>
        <v>0</v>
      </c>
      <c r="J73" s="43">
        <f t="shared" si="50"/>
        <v>24437.000000000007</v>
      </c>
      <c r="K73" s="15">
        <f t="shared" si="50"/>
        <v>24437.000000000007</v>
      </c>
      <c r="L73" s="15">
        <f t="shared" si="50"/>
        <v>153.6</v>
      </c>
      <c r="M73" s="15">
        <f t="shared" si="50"/>
        <v>0</v>
      </c>
      <c r="N73" s="43">
        <f t="shared" si="50"/>
        <v>24590.600000000009</v>
      </c>
      <c r="O73" s="34">
        <v>57</v>
      </c>
    </row>
    <row r="74" spans="1:15" ht="12.75" customHeight="1" x14ac:dyDescent="0.2">
      <c r="A74" s="28">
        <v>58</v>
      </c>
      <c r="B74" s="14" t="s">
        <v>62</v>
      </c>
      <c r="C74" s="17">
        <v>0</v>
      </c>
      <c r="D74" s="17">
        <v>0</v>
      </c>
      <c r="E74" s="17">
        <v>0</v>
      </c>
      <c r="F74" s="15">
        <f>SUM(C74+D74+E74)</f>
        <v>0</v>
      </c>
      <c r="G74" s="15">
        <f>SUM(F74)</f>
        <v>0</v>
      </c>
      <c r="H74" s="17">
        <v>0</v>
      </c>
      <c r="I74" s="17">
        <v>0</v>
      </c>
      <c r="J74" s="43">
        <f>SUM(G74+H74+I74)</f>
        <v>0</v>
      </c>
      <c r="K74" s="15">
        <f>SUM(J74)</f>
        <v>0</v>
      </c>
      <c r="L74" s="17">
        <v>0</v>
      </c>
      <c r="M74" s="17">
        <v>0</v>
      </c>
      <c r="N74" s="43">
        <f>SUM(K74+L74+M74)</f>
        <v>0</v>
      </c>
      <c r="O74" s="34">
        <v>58</v>
      </c>
    </row>
    <row r="75" spans="1:15" ht="12.75" customHeight="1" x14ac:dyDescent="0.2">
      <c r="A75" s="28">
        <v>59</v>
      </c>
      <c r="B75" s="14" t="s">
        <v>63</v>
      </c>
      <c r="C75" s="15">
        <f>SUM(C76+C77)</f>
        <v>24989.500000000007</v>
      </c>
      <c r="D75" s="15">
        <f t="shared" ref="D75:N75" si="51">SUM(D76+D77)</f>
        <v>-1001.2</v>
      </c>
      <c r="E75" s="15">
        <f t="shared" si="51"/>
        <v>0</v>
      </c>
      <c r="F75" s="15">
        <f t="shared" si="51"/>
        <v>23988.30000000001</v>
      </c>
      <c r="G75" s="15">
        <f t="shared" si="51"/>
        <v>23988.30000000001</v>
      </c>
      <c r="H75" s="15">
        <f t="shared" si="51"/>
        <v>448.69999999999993</v>
      </c>
      <c r="I75" s="15">
        <f t="shared" si="51"/>
        <v>0</v>
      </c>
      <c r="J75" s="43">
        <f t="shared" si="51"/>
        <v>24437.000000000007</v>
      </c>
      <c r="K75" s="15">
        <f t="shared" si="51"/>
        <v>24437.000000000007</v>
      </c>
      <c r="L75" s="15">
        <f t="shared" si="51"/>
        <v>153.6</v>
      </c>
      <c r="M75" s="15">
        <f t="shared" si="51"/>
        <v>0</v>
      </c>
      <c r="N75" s="43">
        <f t="shared" si="51"/>
        <v>24590.600000000009</v>
      </c>
      <c r="O75" s="34">
        <v>59</v>
      </c>
    </row>
    <row r="76" spans="1:15" ht="12.75" customHeight="1" x14ac:dyDescent="0.2">
      <c r="A76" s="28">
        <v>60</v>
      </c>
      <c r="B76" s="14" t="s">
        <v>64</v>
      </c>
      <c r="C76" s="15">
        <v>14639.500000000007</v>
      </c>
      <c r="D76" s="15">
        <v>-579.79999999999995</v>
      </c>
      <c r="E76" s="15">
        <v>0</v>
      </c>
      <c r="F76" s="15">
        <f>SUM(C76+D76+E76)</f>
        <v>14059.700000000008</v>
      </c>
      <c r="G76" s="15">
        <f t="shared" ref="G76:G78" si="52">SUM(F76)</f>
        <v>14059.700000000008</v>
      </c>
      <c r="H76" s="15">
        <v>200.39999999999998</v>
      </c>
      <c r="I76" s="15">
        <v>0</v>
      </c>
      <c r="J76" s="43">
        <f>SUM(G76+H76+I76)</f>
        <v>14260.100000000008</v>
      </c>
      <c r="K76" s="15">
        <f t="shared" ref="K76:K78" si="53">SUM(J76)</f>
        <v>14260.100000000008</v>
      </c>
      <c r="L76" s="15">
        <v>136</v>
      </c>
      <c r="M76" s="15">
        <v>0</v>
      </c>
      <c r="N76" s="43">
        <f>SUM(K76+L76+M76)</f>
        <v>14396.100000000008</v>
      </c>
      <c r="O76" s="34">
        <v>60</v>
      </c>
    </row>
    <row r="77" spans="1:15" ht="12.75" customHeight="1" x14ac:dyDescent="0.2">
      <c r="A77" s="28">
        <v>61</v>
      </c>
      <c r="B77" s="14" t="s">
        <v>65</v>
      </c>
      <c r="C77" s="15">
        <v>10350.000000000002</v>
      </c>
      <c r="D77" s="15">
        <v>-421.40000000000003</v>
      </c>
      <c r="E77" s="15">
        <v>0</v>
      </c>
      <c r="F77" s="15">
        <f>SUM(C77+D77+E77)</f>
        <v>9928.6000000000022</v>
      </c>
      <c r="G77" s="15">
        <f t="shared" si="52"/>
        <v>9928.6000000000022</v>
      </c>
      <c r="H77" s="15">
        <v>248.29999999999998</v>
      </c>
      <c r="I77" s="15">
        <v>0</v>
      </c>
      <c r="J77" s="43">
        <f>SUM(G77+H77+I77)</f>
        <v>10176.900000000001</v>
      </c>
      <c r="K77" s="15">
        <f t="shared" si="53"/>
        <v>10176.900000000001</v>
      </c>
      <c r="L77" s="15">
        <v>17.599999999999998</v>
      </c>
      <c r="M77" s="15">
        <v>0</v>
      </c>
      <c r="N77" s="43">
        <f>SUM(K77+L77+M77)</f>
        <v>10194.500000000002</v>
      </c>
      <c r="O77" s="34">
        <v>61</v>
      </c>
    </row>
    <row r="78" spans="1:15" ht="12.75" customHeight="1" x14ac:dyDescent="0.2">
      <c r="A78" s="28">
        <v>62</v>
      </c>
      <c r="B78" s="16" t="s">
        <v>66</v>
      </c>
      <c r="C78" s="17">
        <v>0</v>
      </c>
      <c r="D78" s="17">
        <v>0</v>
      </c>
      <c r="E78" s="17">
        <v>0</v>
      </c>
      <c r="F78" s="15">
        <f>SUM(C78+D78+E78)</f>
        <v>0</v>
      </c>
      <c r="G78" s="15">
        <f t="shared" si="52"/>
        <v>0</v>
      </c>
      <c r="H78" s="17">
        <v>0</v>
      </c>
      <c r="I78" s="17">
        <v>0</v>
      </c>
      <c r="J78" s="43">
        <f>SUM(G78+H78+I78)</f>
        <v>0</v>
      </c>
      <c r="K78" s="15">
        <f t="shared" si="53"/>
        <v>0</v>
      </c>
      <c r="L78" s="17">
        <v>0</v>
      </c>
      <c r="M78" s="17">
        <v>0</v>
      </c>
      <c r="N78" s="43">
        <f>SUM(K78+L78+M78)</f>
        <v>0</v>
      </c>
      <c r="O78" s="34">
        <v>62</v>
      </c>
    </row>
    <row r="79" spans="1:15" ht="14.1" customHeight="1" x14ac:dyDescent="0.2">
      <c r="A79" s="28">
        <v>63</v>
      </c>
      <c r="B79" s="13" t="s">
        <v>67</v>
      </c>
      <c r="C79" s="41">
        <f>SUM(C80+C81+C82+C85)</f>
        <v>14054.5</v>
      </c>
      <c r="D79" s="41">
        <f t="shared" ref="D79:N79" si="54">SUM(D80+D81+D82+D85)</f>
        <v>436.09999999999997</v>
      </c>
      <c r="E79" s="41">
        <f t="shared" si="54"/>
        <v>-0.30000000000000004</v>
      </c>
      <c r="F79" s="41">
        <f t="shared" si="54"/>
        <v>14490.3</v>
      </c>
      <c r="G79" s="41">
        <f t="shared" si="54"/>
        <v>14490.3</v>
      </c>
      <c r="H79" s="41">
        <f t="shared" si="54"/>
        <v>-772.6</v>
      </c>
      <c r="I79" s="41">
        <f t="shared" si="54"/>
        <v>-0.2</v>
      </c>
      <c r="J79" s="42">
        <f t="shared" si="54"/>
        <v>13717.499999999998</v>
      </c>
      <c r="K79" s="41">
        <f t="shared" si="54"/>
        <v>13717.499999999998</v>
      </c>
      <c r="L79" s="41">
        <f t="shared" si="54"/>
        <v>-87.899999999999977</v>
      </c>
      <c r="M79" s="41">
        <f t="shared" si="54"/>
        <v>0</v>
      </c>
      <c r="N79" s="42">
        <f t="shared" si="54"/>
        <v>13629.599999999997</v>
      </c>
      <c r="O79" s="34">
        <v>63</v>
      </c>
    </row>
    <row r="80" spans="1:15" ht="12.75" customHeight="1" x14ac:dyDescent="0.2">
      <c r="A80" s="28">
        <v>64</v>
      </c>
      <c r="B80" s="14" t="s">
        <v>68</v>
      </c>
      <c r="C80" s="17">
        <v>0</v>
      </c>
      <c r="D80" s="17">
        <v>0</v>
      </c>
      <c r="E80" s="17">
        <v>0</v>
      </c>
      <c r="F80" s="15">
        <f>SUM(C80+D80+E80)</f>
        <v>0</v>
      </c>
      <c r="G80" s="15">
        <f t="shared" ref="G80:G81" si="55">SUM(F80)</f>
        <v>0</v>
      </c>
      <c r="H80" s="17">
        <v>0</v>
      </c>
      <c r="I80" s="17">
        <v>0</v>
      </c>
      <c r="J80" s="43">
        <f>SUM(G80+H80+I80)</f>
        <v>0</v>
      </c>
      <c r="K80" s="15">
        <f t="shared" ref="K80:K81" si="56">SUM(J80)</f>
        <v>0</v>
      </c>
      <c r="L80" s="17">
        <v>0</v>
      </c>
      <c r="M80" s="17">
        <v>0</v>
      </c>
      <c r="N80" s="43">
        <f>SUM(K80+L80+M80)</f>
        <v>0</v>
      </c>
      <c r="O80" s="34">
        <v>64</v>
      </c>
    </row>
    <row r="81" spans="1:15" ht="12.75" customHeight="1" x14ac:dyDescent="0.2">
      <c r="A81" s="28">
        <v>65</v>
      </c>
      <c r="B81" s="14" t="s">
        <v>69</v>
      </c>
      <c r="C81" s="15">
        <v>18.5</v>
      </c>
      <c r="D81" s="15">
        <v>18.5</v>
      </c>
      <c r="E81" s="15">
        <v>-0.1</v>
      </c>
      <c r="F81" s="15">
        <f>SUM(C81+D81+E81)</f>
        <v>36.9</v>
      </c>
      <c r="G81" s="15">
        <f t="shared" si="55"/>
        <v>36.9</v>
      </c>
      <c r="H81" s="15">
        <v>-6.5</v>
      </c>
      <c r="I81" s="15">
        <v>0</v>
      </c>
      <c r="J81" s="43">
        <f>SUM(G81+H81+I81)</f>
        <v>30.4</v>
      </c>
      <c r="K81" s="15">
        <f t="shared" si="56"/>
        <v>30.4</v>
      </c>
      <c r="L81" s="15">
        <v>14.5</v>
      </c>
      <c r="M81" s="15">
        <v>0</v>
      </c>
      <c r="N81" s="43">
        <f>SUM(K81+L81+M81)</f>
        <v>44.9</v>
      </c>
      <c r="O81" s="34">
        <v>65</v>
      </c>
    </row>
    <row r="82" spans="1:15" ht="12.75" customHeight="1" x14ac:dyDescent="0.2">
      <c r="A82" s="28">
        <v>66</v>
      </c>
      <c r="B82" s="16" t="s">
        <v>70</v>
      </c>
      <c r="C82" s="15">
        <f>SUM(C83+C84)</f>
        <v>11477.1</v>
      </c>
      <c r="D82" s="15">
        <f t="shared" ref="D82:N82" si="57">SUM(D83+D84)</f>
        <v>329.79999999999995</v>
      </c>
      <c r="E82" s="15">
        <f t="shared" si="57"/>
        <v>-0.2</v>
      </c>
      <c r="F82" s="15">
        <f t="shared" si="57"/>
        <v>11806.699999999999</v>
      </c>
      <c r="G82" s="15">
        <f t="shared" si="57"/>
        <v>11806.699999999999</v>
      </c>
      <c r="H82" s="15">
        <f t="shared" si="57"/>
        <v>-783.6</v>
      </c>
      <c r="I82" s="15">
        <f t="shared" si="57"/>
        <v>-0.1</v>
      </c>
      <c r="J82" s="43">
        <f t="shared" si="57"/>
        <v>11022.999999999998</v>
      </c>
      <c r="K82" s="15">
        <f t="shared" si="57"/>
        <v>11022.999999999998</v>
      </c>
      <c r="L82" s="15">
        <f t="shared" si="57"/>
        <v>-134.29999999999998</v>
      </c>
      <c r="M82" s="15">
        <f t="shared" si="57"/>
        <v>0</v>
      </c>
      <c r="N82" s="43">
        <f t="shared" si="57"/>
        <v>10888.699999999997</v>
      </c>
      <c r="O82" s="34">
        <v>66</v>
      </c>
    </row>
    <row r="83" spans="1:15" ht="12.75" customHeight="1" x14ac:dyDescent="0.2">
      <c r="A83" s="28">
        <v>67</v>
      </c>
      <c r="B83" s="14" t="s">
        <v>71</v>
      </c>
      <c r="C83" s="15">
        <v>7035.3000000000011</v>
      </c>
      <c r="D83" s="15">
        <v>436.4</v>
      </c>
      <c r="E83" s="15">
        <v>-0.1</v>
      </c>
      <c r="F83" s="15">
        <f>SUM(C83+D83+E83)</f>
        <v>7471.6</v>
      </c>
      <c r="G83" s="15">
        <f t="shared" ref="G83:G85" si="58">SUM(F83)</f>
        <v>7471.6</v>
      </c>
      <c r="H83" s="15">
        <v>-560.5</v>
      </c>
      <c r="I83" s="15">
        <v>-0.1</v>
      </c>
      <c r="J83" s="43">
        <f>SUM(G83+H83+I83)</f>
        <v>6911</v>
      </c>
      <c r="K83" s="15">
        <f t="shared" ref="K83:K85" si="59">SUM(J83)</f>
        <v>6911</v>
      </c>
      <c r="L83" s="15">
        <v>-267.2</v>
      </c>
      <c r="M83" s="15">
        <v>0</v>
      </c>
      <c r="N83" s="43">
        <f>SUM(K83+L83+M83)</f>
        <v>6643.8</v>
      </c>
      <c r="O83" s="34">
        <v>67</v>
      </c>
    </row>
    <row r="84" spans="1:15" ht="12.75" customHeight="1" x14ac:dyDescent="0.2">
      <c r="A84" s="28">
        <v>68</v>
      </c>
      <c r="B84" s="14" t="s">
        <v>72</v>
      </c>
      <c r="C84" s="15">
        <v>4441.7999999999993</v>
      </c>
      <c r="D84" s="15">
        <v>-106.60000000000001</v>
      </c>
      <c r="E84" s="15">
        <v>-0.1</v>
      </c>
      <c r="F84" s="15">
        <f>SUM(C84+D84+E84)</f>
        <v>4335.0999999999985</v>
      </c>
      <c r="G84" s="15">
        <f t="shared" si="58"/>
        <v>4335.0999999999985</v>
      </c>
      <c r="H84" s="15">
        <v>-223.10000000000002</v>
      </c>
      <c r="I84" s="15">
        <v>0</v>
      </c>
      <c r="J84" s="43">
        <f>SUM(G84+H84+I84)</f>
        <v>4111.9999999999982</v>
      </c>
      <c r="K84" s="15">
        <f t="shared" si="59"/>
        <v>4111.9999999999982</v>
      </c>
      <c r="L84" s="15">
        <v>132.9</v>
      </c>
      <c r="M84" s="15">
        <v>0</v>
      </c>
      <c r="N84" s="43">
        <f>SUM(K84+L84+M84)</f>
        <v>4244.8999999999978</v>
      </c>
      <c r="O84" s="34">
        <v>68</v>
      </c>
    </row>
    <row r="85" spans="1:15" ht="12.75" customHeight="1" x14ac:dyDescent="0.2">
      <c r="A85" s="28">
        <v>69</v>
      </c>
      <c r="B85" s="16" t="s">
        <v>73</v>
      </c>
      <c r="C85" s="15">
        <v>2558.9</v>
      </c>
      <c r="D85" s="15">
        <v>87.8</v>
      </c>
      <c r="E85" s="15">
        <v>0</v>
      </c>
      <c r="F85" s="15">
        <f>SUM(C85+D85+E85)</f>
        <v>2646.7000000000003</v>
      </c>
      <c r="G85" s="15">
        <f t="shared" si="58"/>
        <v>2646.7000000000003</v>
      </c>
      <c r="H85" s="15">
        <v>17.500000000000004</v>
      </c>
      <c r="I85" s="15">
        <v>-0.1</v>
      </c>
      <c r="J85" s="43">
        <f>SUM(G85+H85+I85)</f>
        <v>2664.1000000000004</v>
      </c>
      <c r="K85" s="15">
        <f t="shared" si="59"/>
        <v>2664.1000000000004</v>
      </c>
      <c r="L85" s="15">
        <v>31.900000000000002</v>
      </c>
      <c r="M85" s="15">
        <v>0</v>
      </c>
      <c r="N85" s="43">
        <f>SUM(K85+L85+M85)</f>
        <v>2696.0000000000005</v>
      </c>
      <c r="O85" s="34">
        <v>69</v>
      </c>
    </row>
    <row r="86" spans="1:15" ht="14.1" customHeight="1" x14ac:dyDescent="0.2">
      <c r="A86" s="28">
        <v>70</v>
      </c>
      <c r="B86" s="13" t="s">
        <v>74</v>
      </c>
      <c r="C86" s="41">
        <f>SUM(C87+C90+C93+C98)</f>
        <v>1749.7000000000003</v>
      </c>
      <c r="D86" s="41">
        <f t="shared" ref="D86:N86" si="60">SUM(D87+D90+D93+D98)</f>
        <v>137.9</v>
      </c>
      <c r="E86" s="41">
        <f t="shared" si="60"/>
        <v>0</v>
      </c>
      <c r="F86" s="41">
        <f t="shared" si="60"/>
        <v>1887.6000000000004</v>
      </c>
      <c r="G86" s="41">
        <f t="shared" si="60"/>
        <v>1887.6000000000004</v>
      </c>
      <c r="H86" s="41">
        <f t="shared" si="60"/>
        <v>29.799999999999997</v>
      </c>
      <c r="I86" s="41">
        <f t="shared" si="60"/>
        <v>0</v>
      </c>
      <c r="J86" s="42">
        <f t="shared" si="60"/>
        <v>1917.4000000000005</v>
      </c>
      <c r="K86" s="41">
        <f t="shared" si="60"/>
        <v>1917.4000000000005</v>
      </c>
      <c r="L86" s="41">
        <f t="shared" si="60"/>
        <v>-38.299999999999997</v>
      </c>
      <c r="M86" s="41">
        <f t="shared" si="60"/>
        <v>0</v>
      </c>
      <c r="N86" s="42">
        <f t="shared" si="60"/>
        <v>1879.1000000000006</v>
      </c>
      <c r="O86" s="34">
        <v>70</v>
      </c>
    </row>
    <row r="87" spans="1:15" ht="12.75" customHeight="1" x14ac:dyDescent="0.2">
      <c r="A87" s="28">
        <v>71</v>
      </c>
      <c r="B87" s="16" t="s">
        <v>75</v>
      </c>
      <c r="C87" s="15">
        <f>SUM(C88+C89)</f>
        <v>0.5</v>
      </c>
      <c r="D87" s="15">
        <f t="shared" ref="D87:N87" si="61">SUM(D88+D89)</f>
        <v>0</v>
      </c>
      <c r="E87" s="15">
        <f t="shared" si="61"/>
        <v>0</v>
      </c>
      <c r="F87" s="15">
        <f t="shared" si="61"/>
        <v>0.5</v>
      </c>
      <c r="G87" s="15">
        <f t="shared" si="61"/>
        <v>0.5</v>
      </c>
      <c r="H87" s="15">
        <f t="shared" si="61"/>
        <v>0</v>
      </c>
      <c r="I87" s="15">
        <f t="shared" si="61"/>
        <v>0</v>
      </c>
      <c r="J87" s="43">
        <f t="shared" si="61"/>
        <v>0.5</v>
      </c>
      <c r="K87" s="15">
        <f t="shared" si="61"/>
        <v>0.5</v>
      </c>
      <c r="L87" s="15">
        <f t="shared" si="61"/>
        <v>0</v>
      </c>
      <c r="M87" s="15">
        <f t="shared" si="61"/>
        <v>0</v>
      </c>
      <c r="N87" s="43">
        <f t="shared" si="61"/>
        <v>0.5</v>
      </c>
      <c r="O87" s="34">
        <v>71</v>
      </c>
    </row>
    <row r="88" spans="1:15" ht="12.75" customHeight="1" x14ac:dyDescent="0.2">
      <c r="A88" s="28">
        <v>72</v>
      </c>
      <c r="B88" s="14" t="s">
        <v>49</v>
      </c>
      <c r="C88" s="17">
        <v>0</v>
      </c>
      <c r="D88" s="17">
        <v>0</v>
      </c>
      <c r="E88" s="17">
        <v>0</v>
      </c>
      <c r="F88" s="15">
        <f>SUM(C88+D88+E88)</f>
        <v>0</v>
      </c>
      <c r="G88" s="15">
        <f t="shared" ref="G88:G89" si="62">SUM(F88)</f>
        <v>0</v>
      </c>
      <c r="H88" s="17">
        <v>0</v>
      </c>
      <c r="I88" s="17">
        <v>0</v>
      </c>
      <c r="J88" s="43">
        <f>SUM(G88+H88+I88)</f>
        <v>0</v>
      </c>
      <c r="K88" s="15">
        <f t="shared" ref="K88:K89" si="63">SUM(J88)</f>
        <v>0</v>
      </c>
      <c r="L88" s="17">
        <v>0</v>
      </c>
      <c r="M88" s="17">
        <v>0</v>
      </c>
      <c r="N88" s="43">
        <f>SUM(K88+L88+M88)</f>
        <v>0</v>
      </c>
      <c r="O88" s="34">
        <v>72</v>
      </c>
    </row>
    <row r="89" spans="1:15" ht="12.75" customHeight="1" x14ac:dyDescent="0.2">
      <c r="A89" s="28">
        <v>73</v>
      </c>
      <c r="B89" s="14" t="s">
        <v>76</v>
      </c>
      <c r="C89" s="15">
        <v>0.5</v>
      </c>
      <c r="D89" s="15">
        <v>0</v>
      </c>
      <c r="E89" s="15">
        <v>0</v>
      </c>
      <c r="F89" s="15">
        <f>SUM(C89+D89+E89)</f>
        <v>0.5</v>
      </c>
      <c r="G89" s="15">
        <f t="shared" si="62"/>
        <v>0.5</v>
      </c>
      <c r="H89" s="15">
        <v>0</v>
      </c>
      <c r="I89" s="15">
        <v>0</v>
      </c>
      <c r="J89" s="43">
        <f>SUM(G89+H89+I89)</f>
        <v>0.5</v>
      </c>
      <c r="K89" s="15">
        <f t="shared" si="63"/>
        <v>0.5</v>
      </c>
      <c r="L89" s="15">
        <v>0</v>
      </c>
      <c r="M89" s="15">
        <v>0</v>
      </c>
      <c r="N89" s="43">
        <f>SUM(K89+L89+M89)</f>
        <v>0.5</v>
      </c>
      <c r="O89" s="34">
        <v>73</v>
      </c>
    </row>
    <row r="90" spans="1:15" ht="12.75" customHeight="1" x14ac:dyDescent="0.2">
      <c r="A90" s="28">
        <v>74</v>
      </c>
      <c r="B90" s="16" t="s">
        <v>77</v>
      </c>
      <c r="C90" s="15">
        <f>SUM(C91+C92)</f>
        <v>89.80000000000004</v>
      </c>
      <c r="D90" s="15">
        <f t="shared" ref="D90:N90" si="64">SUM(D91+D92)</f>
        <v>11.2</v>
      </c>
      <c r="E90" s="15">
        <f t="shared" si="64"/>
        <v>0</v>
      </c>
      <c r="F90" s="15">
        <f t="shared" si="64"/>
        <v>101.00000000000004</v>
      </c>
      <c r="G90" s="15">
        <f t="shared" si="64"/>
        <v>101.00000000000004</v>
      </c>
      <c r="H90" s="15">
        <f t="shared" si="64"/>
        <v>43.1</v>
      </c>
      <c r="I90" s="15">
        <f t="shared" si="64"/>
        <v>0</v>
      </c>
      <c r="J90" s="43">
        <f t="shared" si="64"/>
        <v>144.10000000000005</v>
      </c>
      <c r="K90" s="15">
        <f t="shared" si="64"/>
        <v>144.10000000000005</v>
      </c>
      <c r="L90" s="15">
        <f t="shared" si="64"/>
        <v>-46.8</v>
      </c>
      <c r="M90" s="15">
        <f t="shared" si="64"/>
        <v>0</v>
      </c>
      <c r="N90" s="43">
        <f t="shared" si="64"/>
        <v>97.300000000000054</v>
      </c>
      <c r="O90" s="34">
        <v>74</v>
      </c>
    </row>
    <row r="91" spans="1:15" ht="12.75" customHeight="1" x14ac:dyDescent="0.2">
      <c r="A91" s="28">
        <v>75</v>
      </c>
      <c r="B91" s="14" t="s">
        <v>49</v>
      </c>
      <c r="C91" s="15">
        <v>73.8</v>
      </c>
      <c r="D91" s="15">
        <v>0</v>
      </c>
      <c r="E91" s="15">
        <v>0</v>
      </c>
      <c r="F91" s="15">
        <f>SUM(C91+D91+E91)</f>
        <v>73.8</v>
      </c>
      <c r="G91" s="15">
        <f t="shared" ref="G91:G92" si="65">SUM(F91)</f>
        <v>73.8</v>
      </c>
      <c r="H91" s="15">
        <v>0</v>
      </c>
      <c r="I91" s="15">
        <v>0</v>
      </c>
      <c r="J91" s="43">
        <f>SUM(G91+H91+I91)</f>
        <v>73.8</v>
      </c>
      <c r="K91" s="15">
        <f t="shared" ref="K91:K92" si="66">SUM(J91)</f>
        <v>73.8</v>
      </c>
      <c r="L91" s="15">
        <v>0</v>
      </c>
      <c r="M91" s="15">
        <v>0</v>
      </c>
      <c r="N91" s="43">
        <f>SUM(K91+L91+M91)</f>
        <v>73.8</v>
      </c>
      <c r="O91" s="34">
        <v>75</v>
      </c>
    </row>
    <row r="92" spans="1:15" ht="12.75" customHeight="1" x14ac:dyDescent="0.2">
      <c r="A92" s="28">
        <v>76</v>
      </c>
      <c r="B92" s="14" t="s">
        <v>76</v>
      </c>
      <c r="C92" s="15">
        <v>16.00000000000005</v>
      </c>
      <c r="D92" s="15">
        <v>11.2</v>
      </c>
      <c r="E92" s="15">
        <v>0</v>
      </c>
      <c r="F92" s="15">
        <f>SUM(C92+D92+E92)</f>
        <v>27.200000000000049</v>
      </c>
      <c r="G92" s="15">
        <f t="shared" si="65"/>
        <v>27.200000000000049</v>
      </c>
      <c r="H92" s="15">
        <v>43.1</v>
      </c>
      <c r="I92" s="15">
        <v>0</v>
      </c>
      <c r="J92" s="43">
        <f>SUM(G92+H92+I92)</f>
        <v>70.300000000000054</v>
      </c>
      <c r="K92" s="15">
        <f t="shared" si="66"/>
        <v>70.300000000000054</v>
      </c>
      <c r="L92" s="15">
        <v>-46.8</v>
      </c>
      <c r="M92" s="15">
        <v>0</v>
      </c>
      <c r="N92" s="43">
        <f>SUM(K92+L92+M92)</f>
        <v>23.500000000000057</v>
      </c>
      <c r="O92" s="34">
        <v>76</v>
      </c>
    </row>
    <row r="93" spans="1:15" ht="12.75" customHeight="1" x14ac:dyDescent="0.2">
      <c r="A93" s="28">
        <v>77</v>
      </c>
      <c r="B93" s="14" t="s">
        <v>78</v>
      </c>
      <c r="C93" s="15">
        <f>SUM(C94+C95)</f>
        <v>259.70000000000027</v>
      </c>
      <c r="D93" s="15">
        <f t="shared" ref="D93:N93" si="67">SUM(D94+D95)</f>
        <v>102.7</v>
      </c>
      <c r="E93" s="15">
        <f t="shared" si="67"/>
        <v>0</v>
      </c>
      <c r="F93" s="15">
        <f t="shared" si="67"/>
        <v>362.40000000000032</v>
      </c>
      <c r="G93" s="15">
        <f t="shared" si="67"/>
        <v>362.40000000000032</v>
      </c>
      <c r="H93" s="15">
        <f t="shared" si="67"/>
        <v>-35.700000000000003</v>
      </c>
      <c r="I93" s="15">
        <f t="shared" si="67"/>
        <v>0</v>
      </c>
      <c r="J93" s="43">
        <f t="shared" si="67"/>
        <v>326.70000000000027</v>
      </c>
      <c r="K93" s="15">
        <f t="shared" si="67"/>
        <v>326.70000000000027</v>
      </c>
      <c r="L93" s="15">
        <f t="shared" si="67"/>
        <v>-13.899999999999999</v>
      </c>
      <c r="M93" s="15">
        <f t="shared" si="67"/>
        <v>0</v>
      </c>
      <c r="N93" s="43">
        <f t="shared" si="67"/>
        <v>312.8000000000003</v>
      </c>
      <c r="O93" s="34">
        <v>77</v>
      </c>
    </row>
    <row r="94" spans="1:15" ht="12.75" customHeight="1" x14ac:dyDescent="0.2">
      <c r="A94" s="28">
        <v>78</v>
      </c>
      <c r="B94" s="14" t="s">
        <v>49</v>
      </c>
      <c r="C94" s="17">
        <v>0</v>
      </c>
      <c r="D94" s="17">
        <v>0</v>
      </c>
      <c r="E94" s="17">
        <v>0</v>
      </c>
      <c r="F94" s="15">
        <f>SUM(C94+D94+E94)</f>
        <v>0</v>
      </c>
      <c r="G94" s="15">
        <f>SUM(F94)</f>
        <v>0</v>
      </c>
      <c r="H94" s="17">
        <v>0</v>
      </c>
      <c r="I94" s="17">
        <v>0</v>
      </c>
      <c r="J94" s="43">
        <f>SUM(G94+H94+I94)</f>
        <v>0</v>
      </c>
      <c r="K94" s="15">
        <f>SUM(J94)</f>
        <v>0</v>
      </c>
      <c r="L94" s="17">
        <v>0</v>
      </c>
      <c r="M94" s="17">
        <v>0</v>
      </c>
      <c r="N94" s="43">
        <f>SUM(K94+L94+M94)</f>
        <v>0</v>
      </c>
      <c r="O94" s="34">
        <v>78</v>
      </c>
    </row>
    <row r="95" spans="1:15" ht="12.75" customHeight="1" x14ac:dyDescent="0.2">
      <c r="A95" s="28">
        <v>79</v>
      </c>
      <c r="B95" s="16" t="s">
        <v>76</v>
      </c>
      <c r="C95" s="15">
        <f>SUM(C96+C97)</f>
        <v>259.70000000000027</v>
      </c>
      <c r="D95" s="15">
        <f t="shared" ref="D95:N95" si="68">SUM(D96+D97)</f>
        <v>102.7</v>
      </c>
      <c r="E95" s="15">
        <f t="shared" si="68"/>
        <v>0</v>
      </c>
      <c r="F95" s="15">
        <f t="shared" si="68"/>
        <v>362.40000000000032</v>
      </c>
      <c r="G95" s="15">
        <f t="shared" si="68"/>
        <v>362.40000000000032</v>
      </c>
      <c r="H95" s="15">
        <f t="shared" si="68"/>
        <v>-35.700000000000003</v>
      </c>
      <c r="I95" s="15">
        <f t="shared" si="68"/>
        <v>0</v>
      </c>
      <c r="J95" s="43">
        <f t="shared" si="68"/>
        <v>326.70000000000027</v>
      </c>
      <c r="K95" s="15">
        <f t="shared" si="68"/>
        <v>326.70000000000027</v>
      </c>
      <c r="L95" s="15">
        <f t="shared" si="68"/>
        <v>-13.899999999999999</v>
      </c>
      <c r="M95" s="15">
        <f t="shared" si="68"/>
        <v>0</v>
      </c>
      <c r="N95" s="43">
        <f t="shared" si="68"/>
        <v>312.8000000000003</v>
      </c>
      <c r="O95" s="34">
        <v>79</v>
      </c>
    </row>
    <row r="96" spans="1:15" ht="12.75" customHeight="1" x14ac:dyDescent="0.2">
      <c r="A96" s="28">
        <v>80</v>
      </c>
      <c r="B96" s="14" t="s">
        <v>79</v>
      </c>
      <c r="C96" s="15">
        <v>190.60000000000028</v>
      </c>
      <c r="D96" s="15">
        <v>64.7</v>
      </c>
      <c r="E96" s="15">
        <v>0</v>
      </c>
      <c r="F96" s="15">
        <f>SUM(C96+D96+E96)</f>
        <v>255.3000000000003</v>
      </c>
      <c r="G96" s="15">
        <f t="shared" ref="G96:G97" si="69">SUM(F96)</f>
        <v>255.3000000000003</v>
      </c>
      <c r="H96" s="15">
        <v>-23.4</v>
      </c>
      <c r="I96" s="15">
        <v>0</v>
      </c>
      <c r="J96" s="43">
        <f>SUM(G96+H96+I96)</f>
        <v>231.90000000000029</v>
      </c>
      <c r="K96" s="15">
        <f t="shared" ref="K96:K97" si="70">SUM(J96)</f>
        <v>231.90000000000029</v>
      </c>
      <c r="L96" s="15">
        <v>18.600000000000001</v>
      </c>
      <c r="M96" s="15">
        <v>0</v>
      </c>
      <c r="N96" s="43">
        <f>SUM(K96+L96+M96)</f>
        <v>250.50000000000028</v>
      </c>
      <c r="O96" s="34">
        <v>80</v>
      </c>
    </row>
    <row r="97" spans="1:15" ht="12.75" customHeight="1" x14ac:dyDescent="0.2">
      <c r="A97" s="28">
        <v>81</v>
      </c>
      <c r="B97" s="14" t="s">
        <v>80</v>
      </c>
      <c r="C97" s="15">
        <v>69.099999999999994</v>
      </c>
      <c r="D97" s="15">
        <v>38</v>
      </c>
      <c r="E97" s="15">
        <v>0</v>
      </c>
      <c r="F97" s="15">
        <f>SUM(C97+D97+E97)</f>
        <v>107.1</v>
      </c>
      <c r="G97" s="15">
        <f t="shared" si="69"/>
        <v>107.1</v>
      </c>
      <c r="H97" s="15">
        <v>-12.3</v>
      </c>
      <c r="I97" s="15">
        <v>0</v>
      </c>
      <c r="J97" s="43">
        <f>SUM(G97+H97+I97)</f>
        <v>94.8</v>
      </c>
      <c r="K97" s="15">
        <f t="shared" si="70"/>
        <v>94.8</v>
      </c>
      <c r="L97" s="15">
        <v>-32.5</v>
      </c>
      <c r="M97" s="15">
        <v>0</v>
      </c>
      <c r="N97" s="43">
        <f>SUM(K97+L97+M97)</f>
        <v>62.3</v>
      </c>
      <c r="O97" s="34">
        <v>81</v>
      </c>
    </row>
    <row r="98" spans="1:15" ht="12.75" customHeight="1" x14ac:dyDescent="0.2">
      <c r="A98" s="28">
        <v>82</v>
      </c>
      <c r="B98" s="14" t="s">
        <v>81</v>
      </c>
      <c r="C98" s="15">
        <f>SUM(C99+C100)</f>
        <v>1399.6999999999998</v>
      </c>
      <c r="D98" s="15">
        <f t="shared" ref="D98:N98" si="71">SUM(D99+D100)</f>
        <v>24</v>
      </c>
      <c r="E98" s="15">
        <f t="shared" si="71"/>
        <v>0</v>
      </c>
      <c r="F98" s="15">
        <f t="shared" si="71"/>
        <v>1423.7</v>
      </c>
      <c r="G98" s="15">
        <f t="shared" si="71"/>
        <v>1423.7</v>
      </c>
      <c r="H98" s="15">
        <f t="shared" si="71"/>
        <v>22.4</v>
      </c>
      <c r="I98" s="15">
        <f t="shared" si="71"/>
        <v>0</v>
      </c>
      <c r="J98" s="43">
        <f t="shared" si="71"/>
        <v>1446.1000000000001</v>
      </c>
      <c r="K98" s="15">
        <f t="shared" si="71"/>
        <v>1446.1000000000001</v>
      </c>
      <c r="L98" s="15">
        <f t="shared" si="71"/>
        <v>22.4</v>
      </c>
      <c r="M98" s="15">
        <f t="shared" si="71"/>
        <v>0</v>
      </c>
      <c r="N98" s="43">
        <f t="shared" si="71"/>
        <v>1468.5000000000002</v>
      </c>
      <c r="O98" s="34">
        <v>82</v>
      </c>
    </row>
    <row r="99" spans="1:15" ht="12.75" customHeight="1" x14ac:dyDescent="0.2">
      <c r="A99" s="28">
        <v>83</v>
      </c>
      <c r="B99" s="14" t="s">
        <v>82</v>
      </c>
      <c r="C99" s="17">
        <v>0</v>
      </c>
      <c r="D99" s="17">
        <v>0</v>
      </c>
      <c r="E99" s="17">
        <v>0</v>
      </c>
      <c r="F99" s="15">
        <f>SUM(C99+D99+E99)</f>
        <v>0</v>
      </c>
      <c r="G99" s="15">
        <f>SUM(F99)</f>
        <v>0</v>
      </c>
      <c r="H99" s="17">
        <v>0</v>
      </c>
      <c r="I99" s="17">
        <v>0</v>
      </c>
      <c r="J99" s="43">
        <f>SUM(G99+H99+I99)</f>
        <v>0</v>
      </c>
      <c r="K99" s="15">
        <f>SUM(J99)</f>
        <v>0</v>
      </c>
      <c r="L99" s="17">
        <v>0</v>
      </c>
      <c r="M99" s="17">
        <v>0</v>
      </c>
      <c r="N99" s="43">
        <f>SUM(K99+L99+M99)</f>
        <v>0</v>
      </c>
      <c r="O99" s="34">
        <v>83</v>
      </c>
    </row>
    <row r="100" spans="1:15" ht="12.75" customHeight="1" x14ac:dyDescent="0.2">
      <c r="A100" s="28">
        <v>84</v>
      </c>
      <c r="B100" s="14" t="s">
        <v>54</v>
      </c>
      <c r="C100" s="15">
        <f>SUM(C101+C102+C103+C104+C105)</f>
        <v>1399.6999999999998</v>
      </c>
      <c r="D100" s="15">
        <f t="shared" ref="D100:N100" si="72">SUM(D101+D102+D103+D104+D105)</f>
        <v>24</v>
      </c>
      <c r="E100" s="15">
        <f t="shared" si="72"/>
        <v>0</v>
      </c>
      <c r="F100" s="15">
        <f t="shared" si="72"/>
        <v>1423.7</v>
      </c>
      <c r="G100" s="15">
        <f t="shared" si="72"/>
        <v>1423.7</v>
      </c>
      <c r="H100" s="15">
        <f t="shared" si="72"/>
        <v>22.4</v>
      </c>
      <c r="I100" s="15">
        <f t="shared" si="72"/>
        <v>0</v>
      </c>
      <c r="J100" s="43">
        <f t="shared" si="72"/>
        <v>1446.1000000000001</v>
      </c>
      <c r="K100" s="15">
        <f t="shared" si="72"/>
        <v>1446.1000000000001</v>
      </c>
      <c r="L100" s="15">
        <f t="shared" si="72"/>
        <v>22.4</v>
      </c>
      <c r="M100" s="15">
        <f t="shared" si="72"/>
        <v>0</v>
      </c>
      <c r="N100" s="43">
        <f t="shared" si="72"/>
        <v>1468.5000000000002</v>
      </c>
      <c r="O100" s="34">
        <v>84</v>
      </c>
    </row>
    <row r="101" spans="1:15" ht="12.75" customHeight="1" x14ac:dyDescent="0.2">
      <c r="A101" s="28">
        <v>85</v>
      </c>
      <c r="B101" s="14" t="s">
        <v>83</v>
      </c>
      <c r="C101" s="17">
        <v>0</v>
      </c>
      <c r="D101" s="17">
        <v>0</v>
      </c>
      <c r="E101" s="17">
        <v>0</v>
      </c>
      <c r="F101" s="15">
        <f>SUM(C101+D101+E101)</f>
        <v>0</v>
      </c>
      <c r="G101" s="15">
        <f t="shared" ref="G101:G105" si="73">SUM(F101)</f>
        <v>0</v>
      </c>
      <c r="H101" s="17">
        <v>0</v>
      </c>
      <c r="I101" s="17">
        <v>0</v>
      </c>
      <c r="J101" s="43">
        <f>SUM(G101+H101+I101)</f>
        <v>0</v>
      </c>
      <c r="K101" s="15">
        <f t="shared" ref="K101:K105" si="74">SUM(J101)</f>
        <v>0</v>
      </c>
      <c r="L101" s="17">
        <v>0</v>
      </c>
      <c r="M101" s="17">
        <v>0</v>
      </c>
      <c r="N101" s="43">
        <f>SUM(K101+L101+M101)</f>
        <v>0</v>
      </c>
      <c r="O101" s="34">
        <v>85</v>
      </c>
    </row>
    <row r="102" spans="1:15" ht="12.75" customHeight="1" x14ac:dyDescent="0.2">
      <c r="A102" s="28">
        <v>86</v>
      </c>
      <c r="B102" s="14" t="s">
        <v>84</v>
      </c>
      <c r="C102" s="15">
        <v>1143</v>
      </c>
      <c r="D102" s="15">
        <v>2.4</v>
      </c>
      <c r="E102" s="15">
        <v>0</v>
      </c>
      <c r="F102" s="15">
        <f>SUM(C102+D102+E102)</f>
        <v>1145.4000000000001</v>
      </c>
      <c r="G102" s="15">
        <f t="shared" si="73"/>
        <v>1145.4000000000001</v>
      </c>
      <c r="H102" s="15">
        <v>2.4</v>
      </c>
      <c r="I102" s="15">
        <v>0</v>
      </c>
      <c r="J102" s="43">
        <f>SUM(G102+H102+I102)</f>
        <v>1147.8000000000002</v>
      </c>
      <c r="K102" s="15">
        <f t="shared" si="74"/>
        <v>1147.8000000000002</v>
      </c>
      <c r="L102" s="15">
        <v>2.4</v>
      </c>
      <c r="M102" s="15">
        <v>0</v>
      </c>
      <c r="N102" s="43">
        <f>SUM(K102+L102+M102)</f>
        <v>1150.2000000000003</v>
      </c>
      <c r="O102" s="34">
        <v>86</v>
      </c>
    </row>
    <row r="103" spans="1:15" ht="12.75" customHeight="1" x14ac:dyDescent="0.2">
      <c r="A103" s="28">
        <v>87</v>
      </c>
      <c r="B103" s="14" t="s">
        <v>85</v>
      </c>
      <c r="C103" s="17">
        <v>0</v>
      </c>
      <c r="D103" s="17">
        <v>0</v>
      </c>
      <c r="E103" s="17">
        <v>0</v>
      </c>
      <c r="F103" s="15">
        <f>SUM(C103+D103+E103)</f>
        <v>0</v>
      </c>
      <c r="G103" s="15">
        <f t="shared" si="73"/>
        <v>0</v>
      </c>
      <c r="H103" s="17">
        <v>0</v>
      </c>
      <c r="I103" s="17">
        <v>0</v>
      </c>
      <c r="J103" s="43">
        <f>SUM(G103+H103+I103)</f>
        <v>0</v>
      </c>
      <c r="K103" s="15">
        <f t="shared" si="74"/>
        <v>0</v>
      </c>
      <c r="L103" s="17">
        <v>0</v>
      </c>
      <c r="M103" s="17">
        <v>0</v>
      </c>
      <c r="N103" s="43">
        <f>SUM(K103+L103+M103)</f>
        <v>0</v>
      </c>
      <c r="O103" s="34">
        <v>87</v>
      </c>
    </row>
    <row r="104" spans="1:15" ht="12.75" customHeight="1" x14ac:dyDescent="0.2">
      <c r="A104" s="28">
        <v>88</v>
      </c>
      <c r="B104" s="14" t="s">
        <v>86</v>
      </c>
      <c r="C104" s="15">
        <v>221.09999999999994</v>
      </c>
      <c r="D104" s="15">
        <v>21.5</v>
      </c>
      <c r="E104" s="15">
        <v>0</v>
      </c>
      <c r="F104" s="15">
        <f>SUM(C104+D104+E104)</f>
        <v>242.59999999999994</v>
      </c>
      <c r="G104" s="15">
        <f t="shared" si="73"/>
        <v>242.59999999999994</v>
      </c>
      <c r="H104" s="15">
        <v>19.899999999999999</v>
      </c>
      <c r="I104" s="15">
        <v>0</v>
      </c>
      <c r="J104" s="43">
        <f>SUM(G104+H104+I104)</f>
        <v>262.49999999999994</v>
      </c>
      <c r="K104" s="15">
        <f t="shared" si="74"/>
        <v>262.49999999999994</v>
      </c>
      <c r="L104" s="15">
        <v>19.899999999999999</v>
      </c>
      <c r="M104" s="15">
        <v>0</v>
      </c>
      <c r="N104" s="43">
        <f>SUM(K104+L104+M104)</f>
        <v>282.39999999999992</v>
      </c>
      <c r="O104" s="34">
        <v>88</v>
      </c>
    </row>
    <row r="105" spans="1:15" ht="12.75" customHeight="1" x14ac:dyDescent="0.2">
      <c r="A105" s="28">
        <v>89</v>
      </c>
      <c r="B105" s="14" t="s">
        <v>87</v>
      </c>
      <c r="C105" s="15">
        <v>35.599999999999987</v>
      </c>
      <c r="D105" s="15">
        <v>0.1</v>
      </c>
      <c r="E105" s="15">
        <v>0</v>
      </c>
      <c r="F105" s="15">
        <f>SUM(C105+D105+E105)</f>
        <v>35.699999999999989</v>
      </c>
      <c r="G105" s="15">
        <f t="shared" si="73"/>
        <v>35.699999999999989</v>
      </c>
      <c r="H105" s="15">
        <v>0.1</v>
      </c>
      <c r="I105" s="15">
        <v>0</v>
      </c>
      <c r="J105" s="43">
        <f>SUM(G105+H105+I105)</f>
        <v>35.79999999999999</v>
      </c>
      <c r="K105" s="15">
        <f t="shared" si="74"/>
        <v>35.79999999999999</v>
      </c>
      <c r="L105" s="15">
        <v>0.1</v>
      </c>
      <c r="M105" s="15">
        <v>0</v>
      </c>
      <c r="N105" s="43">
        <f>SUM(K105+L105+M105)</f>
        <v>35.899999999999991</v>
      </c>
      <c r="O105" s="34">
        <v>89</v>
      </c>
    </row>
    <row r="106" spans="1:15" ht="14.1" customHeight="1" x14ac:dyDescent="0.2">
      <c r="A106" s="28">
        <v>90</v>
      </c>
      <c r="B106" s="13" t="s">
        <v>88</v>
      </c>
      <c r="C106" s="41">
        <f>SUM(C107+C108+C109+C110+C119)</f>
        <v>3788.0000000000009</v>
      </c>
      <c r="D106" s="41">
        <f t="shared" ref="D106:N106" si="75">SUM(D107+D108+D109+D110+D119)</f>
        <v>-722.4</v>
      </c>
      <c r="E106" s="41">
        <f t="shared" si="75"/>
        <v>5.1000000000000005</v>
      </c>
      <c r="F106" s="41">
        <f t="shared" si="75"/>
        <v>3070.7000000000012</v>
      </c>
      <c r="G106" s="41">
        <f t="shared" si="75"/>
        <v>3070.7000000000012</v>
      </c>
      <c r="H106" s="41">
        <f t="shared" si="75"/>
        <v>102.9</v>
      </c>
      <c r="I106" s="41">
        <f t="shared" si="75"/>
        <v>-8.6</v>
      </c>
      <c r="J106" s="42">
        <f t="shared" si="75"/>
        <v>3165.0000000000009</v>
      </c>
      <c r="K106" s="41">
        <f t="shared" si="75"/>
        <v>3165.0000000000009</v>
      </c>
      <c r="L106" s="41">
        <f t="shared" si="75"/>
        <v>-697.59999999999991</v>
      </c>
      <c r="M106" s="41">
        <f t="shared" si="75"/>
        <v>1.2000000000000002</v>
      </c>
      <c r="N106" s="42">
        <f t="shared" si="75"/>
        <v>2468.6000000000013</v>
      </c>
      <c r="O106" s="34">
        <v>90</v>
      </c>
    </row>
    <row r="107" spans="1:15" ht="12.75" customHeight="1" x14ac:dyDescent="0.2">
      <c r="A107" s="28">
        <v>91</v>
      </c>
      <c r="B107" s="14" t="s">
        <v>89</v>
      </c>
      <c r="C107" s="17">
        <v>0</v>
      </c>
      <c r="D107" s="17">
        <v>0</v>
      </c>
      <c r="E107" s="17">
        <v>0</v>
      </c>
      <c r="F107" s="15">
        <f>SUM(C107+D107+E107)</f>
        <v>0</v>
      </c>
      <c r="G107" s="15">
        <f t="shared" ref="G107:G109" si="76">SUM(F107)</f>
        <v>0</v>
      </c>
      <c r="H107" s="17">
        <v>0</v>
      </c>
      <c r="I107" s="17">
        <v>0</v>
      </c>
      <c r="J107" s="43">
        <f>SUM(G107+H107+I107)</f>
        <v>0</v>
      </c>
      <c r="K107" s="15">
        <f t="shared" ref="K107:K109" si="77">SUM(J107)</f>
        <v>0</v>
      </c>
      <c r="L107" s="17">
        <v>0</v>
      </c>
      <c r="M107" s="17">
        <v>0</v>
      </c>
      <c r="N107" s="43">
        <f>SUM(K107+L107+M107)</f>
        <v>0</v>
      </c>
      <c r="O107" s="34">
        <v>91</v>
      </c>
    </row>
    <row r="108" spans="1:15" ht="12.75" customHeight="1" x14ac:dyDescent="0.2">
      <c r="A108" s="28">
        <v>92</v>
      </c>
      <c r="B108" s="14" t="s">
        <v>90</v>
      </c>
      <c r="C108" s="15">
        <v>182.50000000000003</v>
      </c>
      <c r="D108" s="15">
        <v>0</v>
      </c>
      <c r="E108" s="15">
        <v>3.7</v>
      </c>
      <c r="F108" s="15">
        <f>SUM(C108+D108+E108)</f>
        <v>186.20000000000002</v>
      </c>
      <c r="G108" s="15">
        <f t="shared" si="76"/>
        <v>186.20000000000002</v>
      </c>
      <c r="H108" s="15">
        <v>0</v>
      </c>
      <c r="I108" s="15">
        <v>-6.1</v>
      </c>
      <c r="J108" s="43">
        <f>SUM(G108+H108+I108)</f>
        <v>180.10000000000002</v>
      </c>
      <c r="K108" s="15">
        <f t="shared" si="77"/>
        <v>180.10000000000002</v>
      </c>
      <c r="L108" s="15">
        <v>0</v>
      </c>
      <c r="M108" s="15">
        <v>0.8</v>
      </c>
      <c r="N108" s="43">
        <f>SUM(K108+L108+M108)</f>
        <v>180.90000000000003</v>
      </c>
      <c r="O108" s="34">
        <v>92</v>
      </c>
    </row>
    <row r="109" spans="1:15" ht="12.75" customHeight="1" x14ac:dyDescent="0.2">
      <c r="A109" s="28">
        <v>93</v>
      </c>
      <c r="B109" s="14" t="s">
        <v>91</v>
      </c>
      <c r="C109" s="15">
        <v>77.500000000000014</v>
      </c>
      <c r="D109" s="15">
        <v>0</v>
      </c>
      <c r="E109" s="15">
        <v>1.6</v>
      </c>
      <c r="F109" s="15">
        <f>SUM(C109+D109+E109)</f>
        <v>79.100000000000009</v>
      </c>
      <c r="G109" s="15">
        <f t="shared" si="76"/>
        <v>79.100000000000009</v>
      </c>
      <c r="H109" s="15">
        <v>0</v>
      </c>
      <c r="I109" s="15">
        <v>-2.6</v>
      </c>
      <c r="J109" s="43">
        <f>SUM(G109+H109+I109)</f>
        <v>76.500000000000014</v>
      </c>
      <c r="K109" s="15">
        <f t="shared" si="77"/>
        <v>76.500000000000014</v>
      </c>
      <c r="L109" s="15">
        <v>0</v>
      </c>
      <c r="M109" s="15">
        <v>0.4</v>
      </c>
      <c r="N109" s="43">
        <f>SUM(K109+L109+M109)</f>
        <v>76.90000000000002</v>
      </c>
      <c r="O109" s="34">
        <v>93</v>
      </c>
    </row>
    <row r="110" spans="1:15" ht="12.75" customHeight="1" x14ac:dyDescent="0.2">
      <c r="A110" s="28">
        <v>94</v>
      </c>
      <c r="B110" s="16" t="s">
        <v>92</v>
      </c>
      <c r="C110" s="15">
        <f>SUM(C111+C114)</f>
        <v>3528.0000000000009</v>
      </c>
      <c r="D110" s="15">
        <f t="shared" ref="D110:N110" si="78">SUM(D111+D114)</f>
        <v>-722.4</v>
      </c>
      <c r="E110" s="15">
        <f t="shared" si="78"/>
        <v>-0.2</v>
      </c>
      <c r="F110" s="15">
        <f t="shared" si="78"/>
        <v>2805.400000000001</v>
      </c>
      <c r="G110" s="15">
        <f t="shared" si="78"/>
        <v>2805.400000000001</v>
      </c>
      <c r="H110" s="15">
        <f t="shared" si="78"/>
        <v>102.9</v>
      </c>
      <c r="I110" s="15">
        <f t="shared" si="78"/>
        <v>0.1</v>
      </c>
      <c r="J110" s="43">
        <f t="shared" si="78"/>
        <v>2908.400000000001</v>
      </c>
      <c r="K110" s="15">
        <f t="shared" si="78"/>
        <v>2908.400000000001</v>
      </c>
      <c r="L110" s="15">
        <f t="shared" si="78"/>
        <v>-697.59999999999991</v>
      </c>
      <c r="M110" s="15">
        <f t="shared" si="78"/>
        <v>0</v>
      </c>
      <c r="N110" s="43">
        <f t="shared" si="78"/>
        <v>2210.8000000000011</v>
      </c>
      <c r="O110" s="34">
        <v>94</v>
      </c>
    </row>
    <row r="111" spans="1:15" ht="12.75" customHeight="1" x14ac:dyDescent="0.2">
      <c r="A111" s="28">
        <v>95</v>
      </c>
      <c r="B111" s="16" t="s">
        <v>93</v>
      </c>
      <c r="C111" s="15">
        <f>SUM(C112+C113)</f>
        <v>2443.400000000001</v>
      </c>
      <c r="D111" s="15">
        <f t="shared" ref="D111:N111" si="79">SUM(D112+D113)</f>
        <v>-776.9</v>
      </c>
      <c r="E111" s="15">
        <f t="shared" si="79"/>
        <v>-0.1</v>
      </c>
      <c r="F111" s="15">
        <f t="shared" si="79"/>
        <v>1666.400000000001</v>
      </c>
      <c r="G111" s="15">
        <f t="shared" si="79"/>
        <v>1666.400000000001</v>
      </c>
      <c r="H111" s="15">
        <f t="shared" si="79"/>
        <v>87.9</v>
      </c>
      <c r="I111" s="15">
        <f t="shared" si="79"/>
        <v>0</v>
      </c>
      <c r="J111" s="43">
        <f t="shared" si="79"/>
        <v>1754.3000000000011</v>
      </c>
      <c r="K111" s="15">
        <f t="shared" si="79"/>
        <v>1754.3000000000011</v>
      </c>
      <c r="L111" s="15">
        <f t="shared" si="79"/>
        <v>-679.3</v>
      </c>
      <c r="M111" s="15">
        <f t="shared" si="79"/>
        <v>0</v>
      </c>
      <c r="N111" s="43">
        <f t="shared" si="79"/>
        <v>1075.0000000000011</v>
      </c>
      <c r="O111" s="34">
        <v>95</v>
      </c>
    </row>
    <row r="112" spans="1:15" ht="12.75" customHeight="1" x14ac:dyDescent="0.2">
      <c r="A112" s="28">
        <v>96</v>
      </c>
      <c r="B112" s="14" t="s">
        <v>94</v>
      </c>
      <c r="C112" s="17">
        <v>0</v>
      </c>
      <c r="D112" s="17">
        <v>0</v>
      </c>
      <c r="E112" s="17">
        <v>0</v>
      </c>
      <c r="F112" s="15">
        <f>SUM(C112+D112+E112)</f>
        <v>0</v>
      </c>
      <c r="G112" s="15">
        <f t="shared" ref="G112:G113" si="80">SUM(F112)</f>
        <v>0</v>
      </c>
      <c r="H112" s="17">
        <v>0</v>
      </c>
      <c r="I112" s="17">
        <v>0</v>
      </c>
      <c r="J112" s="43">
        <f>SUM(G112+H112+I112)</f>
        <v>0</v>
      </c>
      <c r="K112" s="15">
        <f t="shared" ref="K112:K113" si="81">SUM(J112)</f>
        <v>0</v>
      </c>
      <c r="L112" s="17">
        <v>0</v>
      </c>
      <c r="M112" s="17">
        <v>0</v>
      </c>
      <c r="N112" s="43">
        <f>SUM(K112+L112+M112)</f>
        <v>0</v>
      </c>
      <c r="O112" s="34">
        <v>96</v>
      </c>
    </row>
    <row r="113" spans="1:15" ht="12.75" customHeight="1" x14ac:dyDescent="0.2">
      <c r="A113" s="28">
        <v>97</v>
      </c>
      <c r="B113" s="14" t="s">
        <v>95</v>
      </c>
      <c r="C113" s="15">
        <v>2443.400000000001</v>
      </c>
      <c r="D113" s="15">
        <v>-776.9</v>
      </c>
      <c r="E113" s="15">
        <v>-0.1</v>
      </c>
      <c r="F113" s="15">
        <f>SUM(C113+D113+E113)</f>
        <v>1666.400000000001</v>
      </c>
      <c r="G113" s="15">
        <f t="shared" si="80"/>
        <v>1666.400000000001</v>
      </c>
      <c r="H113" s="15">
        <v>87.9</v>
      </c>
      <c r="I113" s="15">
        <v>0</v>
      </c>
      <c r="J113" s="43">
        <f>SUM(G113+H113+I113)</f>
        <v>1754.3000000000011</v>
      </c>
      <c r="K113" s="15">
        <f t="shared" si="81"/>
        <v>1754.3000000000011</v>
      </c>
      <c r="L113" s="15">
        <v>-679.3</v>
      </c>
      <c r="M113" s="15">
        <v>0</v>
      </c>
      <c r="N113" s="43">
        <f>SUM(K113+L113+M113)</f>
        <v>1075.0000000000011</v>
      </c>
      <c r="O113" s="34">
        <v>97</v>
      </c>
    </row>
    <row r="114" spans="1:15" ht="12.75" customHeight="1" x14ac:dyDescent="0.2">
      <c r="A114" s="28">
        <v>98</v>
      </c>
      <c r="B114" s="16" t="s">
        <v>96</v>
      </c>
      <c r="C114" s="15">
        <f>SUM(C115+C116+C117+C118)</f>
        <v>1084.5999999999999</v>
      </c>
      <c r="D114" s="15">
        <f t="shared" ref="D114:N114" si="82">SUM(D115+D116+D117+D118)</f>
        <v>54.5</v>
      </c>
      <c r="E114" s="15">
        <f t="shared" si="82"/>
        <v>-0.1</v>
      </c>
      <c r="F114" s="15">
        <f t="shared" si="82"/>
        <v>1139</v>
      </c>
      <c r="G114" s="15">
        <f t="shared" si="82"/>
        <v>1139</v>
      </c>
      <c r="H114" s="15">
        <f t="shared" si="82"/>
        <v>15</v>
      </c>
      <c r="I114" s="15">
        <f t="shared" si="82"/>
        <v>0.1</v>
      </c>
      <c r="J114" s="43">
        <f t="shared" si="82"/>
        <v>1154.0999999999999</v>
      </c>
      <c r="K114" s="15">
        <f t="shared" si="82"/>
        <v>1154.0999999999999</v>
      </c>
      <c r="L114" s="15">
        <f t="shared" si="82"/>
        <v>-18.3</v>
      </c>
      <c r="M114" s="15">
        <f t="shared" si="82"/>
        <v>0</v>
      </c>
      <c r="N114" s="43">
        <f t="shared" si="82"/>
        <v>1135.8</v>
      </c>
      <c r="O114" s="34">
        <v>98</v>
      </c>
    </row>
    <row r="115" spans="1:15" ht="12.75" customHeight="1" x14ac:dyDescent="0.2">
      <c r="A115" s="28">
        <v>99</v>
      </c>
      <c r="B115" s="14" t="s">
        <v>97</v>
      </c>
      <c r="C115" s="17">
        <v>0</v>
      </c>
      <c r="D115" s="17">
        <v>0</v>
      </c>
      <c r="E115" s="17">
        <v>0</v>
      </c>
      <c r="F115" s="15">
        <f>SUM(C115+D115+E115)</f>
        <v>0</v>
      </c>
      <c r="G115" s="15">
        <f t="shared" ref="G115:G119" si="83">SUM(F115)</f>
        <v>0</v>
      </c>
      <c r="H115" s="17">
        <v>0</v>
      </c>
      <c r="I115" s="17">
        <v>0</v>
      </c>
      <c r="J115" s="43">
        <f>SUM(G115+H115+I115)</f>
        <v>0</v>
      </c>
      <c r="K115" s="15">
        <f t="shared" ref="K115:K119" si="84">SUM(J115)</f>
        <v>0</v>
      </c>
      <c r="L115" s="17">
        <v>0</v>
      </c>
      <c r="M115" s="17">
        <v>0</v>
      </c>
      <c r="N115" s="43">
        <f>SUM(K115+L115+M115)</f>
        <v>0</v>
      </c>
      <c r="O115" s="34">
        <v>99</v>
      </c>
    </row>
    <row r="116" spans="1:15" ht="12.75" customHeight="1" x14ac:dyDescent="0.2">
      <c r="A116" s="28">
        <v>100</v>
      </c>
      <c r="B116" s="14" t="s">
        <v>98</v>
      </c>
      <c r="C116" s="15">
        <v>1084.5999999999999</v>
      </c>
      <c r="D116" s="15">
        <v>54.5</v>
      </c>
      <c r="E116" s="15">
        <v>-0.1</v>
      </c>
      <c r="F116" s="15">
        <f>SUM(C116+D116+E116)</f>
        <v>1139</v>
      </c>
      <c r="G116" s="15">
        <f t="shared" si="83"/>
        <v>1139</v>
      </c>
      <c r="H116" s="15">
        <v>15</v>
      </c>
      <c r="I116" s="15">
        <v>0.1</v>
      </c>
      <c r="J116" s="43">
        <f>SUM(G116+H116+I116)</f>
        <v>1154.0999999999999</v>
      </c>
      <c r="K116" s="15">
        <f t="shared" si="84"/>
        <v>1154.0999999999999</v>
      </c>
      <c r="L116" s="15">
        <v>-18.3</v>
      </c>
      <c r="M116" s="15">
        <v>0</v>
      </c>
      <c r="N116" s="43">
        <f>SUM(K116+L116+M116)</f>
        <v>1135.8</v>
      </c>
      <c r="O116" s="34">
        <v>100</v>
      </c>
    </row>
    <row r="117" spans="1:15" ht="12.75" customHeight="1" x14ac:dyDescent="0.2">
      <c r="A117" s="28">
        <v>101</v>
      </c>
      <c r="B117" s="14" t="s">
        <v>99</v>
      </c>
      <c r="C117" s="17">
        <v>0</v>
      </c>
      <c r="D117" s="17">
        <v>0</v>
      </c>
      <c r="E117" s="17">
        <v>0</v>
      </c>
      <c r="F117" s="15">
        <f>SUM(C117+D117+E117)</f>
        <v>0</v>
      </c>
      <c r="G117" s="15">
        <f t="shared" si="83"/>
        <v>0</v>
      </c>
      <c r="H117" s="17">
        <v>0</v>
      </c>
      <c r="I117" s="17">
        <v>0</v>
      </c>
      <c r="J117" s="43">
        <f>SUM(G117+H117+I117)</f>
        <v>0</v>
      </c>
      <c r="K117" s="15">
        <f t="shared" si="84"/>
        <v>0</v>
      </c>
      <c r="L117" s="17">
        <v>0</v>
      </c>
      <c r="M117" s="17">
        <v>0</v>
      </c>
      <c r="N117" s="43">
        <f>SUM(K117+L117+M117)</f>
        <v>0</v>
      </c>
      <c r="O117" s="34">
        <v>101</v>
      </c>
    </row>
    <row r="118" spans="1:15" ht="12.75" customHeight="1" x14ac:dyDescent="0.2">
      <c r="A118" s="28">
        <v>102</v>
      </c>
      <c r="B118" s="14" t="s">
        <v>100</v>
      </c>
      <c r="C118" s="17">
        <v>0</v>
      </c>
      <c r="D118" s="17">
        <v>0</v>
      </c>
      <c r="E118" s="17">
        <v>0</v>
      </c>
      <c r="F118" s="15">
        <f>SUM(C118+D118+E118)</f>
        <v>0</v>
      </c>
      <c r="G118" s="15">
        <f t="shared" si="83"/>
        <v>0</v>
      </c>
      <c r="H118" s="17">
        <v>0</v>
      </c>
      <c r="I118" s="17">
        <v>0</v>
      </c>
      <c r="J118" s="43">
        <f>SUM(G118+H118+I118)</f>
        <v>0</v>
      </c>
      <c r="K118" s="15">
        <f t="shared" si="84"/>
        <v>0</v>
      </c>
      <c r="L118" s="17">
        <v>0</v>
      </c>
      <c r="M118" s="17">
        <v>0</v>
      </c>
      <c r="N118" s="43">
        <f>SUM(K118+L118+M118)</f>
        <v>0</v>
      </c>
      <c r="O118" s="34">
        <v>102</v>
      </c>
    </row>
    <row r="119" spans="1:15" ht="12.75" customHeight="1" x14ac:dyDescent="0.2">
      <c r="A119" s="28">
        <v>103</v>
      </c>
      <c r="B119" s="14" t="s">
        <v>101</v>
      </c>
      <c r="C119" s="17">
        <v>0</v>
      </c>
      <c r="D119" s="17">
        <v>0</v>
      </c>
      <c r="E119" s="17">
        <v>0</v>
      </c>
      <c r="F119" s="15">
        <f>SUM(C119+D119+E119)</f>
        <v>0</v>
      </c>
      <c r="G119" s="15">
        <f t="shared" si="83"/>
        <v>0</v>
      </c>
      <c r="H119" s="17">
        <v>0</v>
      </c>
      <c r="I119" s="17">
        <v>0</v>
      </c>
      <c r="J119" s="43">
        <f>SUM(G119+H119+I119)</f>
        <v>0</v>
      </c>
      <c r="K119" s="15">
        <f t="shared" si="84"/>
        <v>0</v>
      </c>
      <c r="L119" s="17">
        <v>0</v>
      </c>
      <c r="M119" s="17">
        <v>0</v>
      </c>
      <c r="N119" s="43">
        <f>SUM(K119+L119+M119)</f>
        <v>0</v>
      </c>
      <c r="O119" s="34">
        <v>103</v>
      </c>
    </row>
    <row r="120" spans="1:15" ht="14.1" customHeight="1" x14ac:dyDescent="0.2">
      <c r="A120" s="28">
        <v>104</v>
      </c>
      <c r="B120" s="13" t="s">
        <v>189</v>
      </c>
      <c r="C120" s="41">
        <f>SUM(C121+C138+C162)</f>
        <v>123298.29999999999</v>
      </c>
      <c r="D120" s="41">
        <f t="shared" ref="D120:N120" si="85">SUM(D121+D138+D162)</f>
        <v>599.40000000000009</v>
      </c>
      <c r="E120" s="41">
        <f t="shared" si="85"/>
        <v>-3.7000000000000011</v>
      </c>
      <c r="F120" s="41">
        <f t="shared" si="85"/>
        <v>123893.99999999999</v>
      </c>
      <c r="G120" s="41">
        <f t="shared" si="85"/>
        <v>123893.99999999999</v>
      </c>
      <c r="H120" s="41">
        <f t="shared" si="85"/>
        <v>2415.5</v>
      </c>
      <c r="I120" s="41">
        <f t="shared" si="85"/>
        <v>-249.2</v>
      </c>
      <c r="J120" s="42">
        <f t="shared" si="85"/>
        <v>126060.29999999999</v>
      </c>
      <c r="K120" s="41">
        <f t="shared" si="85"/>
        <v>126060.29999999999</v>
      </c>
      <c r="L120" s="41">
        <f t="shared" si="85"/>
        <v>2262.7000000000003</v>
      </c>
      <c r="M120" s="41">
        <f t="shared" si="85"/>
        <v>20.3</v>
      </c>
      <c r="N120" s="42">
        <f t="shared" si="85"/>
        <v>128343.29999999999</v>
      </c>
      <c r="O120" s="34">
        <v>104</v>
      </c>
    </row>
    <row r="121" spans="1:15" ht="14.1" customHeight="1" x14ac:dyDescent="0.2">
      <c r="A121" s="28">
        <v>105</v>
      </c>
      <c r="B121" s="13" t="s">
        <v>102</v>
      </c>
      <c r="C121" s="41">
        <f>SUM(C122+C130)</f>
        <v>49126.099999999991</v>
      </c>
      <c r="D121" s="41">
        <f t="shared" ref="D121:N121" si="86">SUM(D122+D130)</f>
        <v>1387.3000000000002</v>
      </c>
      <c r="E121" s="41">
        <f t="shared" si="86"/>
        <v>0</v>
      </c>
      <c r="F121" s="41">
        <f t="shared" si="86"/>
        <v>50513.399999999994</v>
      </c>
      <c r="G121" s="41">
        <f t="shared" si="86"/>
        <v>50513.399999999994</v>
      </c>
      <c r="H121" s="41">
        <f t="shared" si="86"/>
        <v>1520.1000000000004</v>
      </c>
      <c r="I121" s="41">
        <f t="shared" si="86"/>
        <v>0</v>
      </c>
      <c r="J121" s="42">
        <f t="shared" si="86"/>
        <v>52033.5</v>
      </c>
      <c r="K121" s="41">
        <f t="shared" si="86"/>
        <v>52033.5</v>
      </c>
      <c r="L121" s="41">
        <f t="shared" si="86"/>
        <v>1343.3000000000002</v>
      </c>
      <c r="M121" s="41">
        <f t="shared" si="86"/>
        <v>0</v>
      </c>
      <c r="N121" s="42">
        <f t="shared" si="86"/>
        <v>53376.799999999996</v>
      </c>
      <c r="O121" s="34">
        <v>105</v>
      </c>
    </row>
    <row r="122" spans="1:15" ht="14.1" customHeight="1" x14ac:dyDescent="0.2">
      <c r="A122" s="28">
        <v>106</v>
      </c>
      <c r="B122" s="13" t="s">
        <v>103</v>
      </c>
      <c r="C122" s="41">
        <f>SUM(C123+C124)</f>
        <v>37468.899999999994</v>
      </c>
      <c r="D122" s="41">
        <f t="shared" ref="D122:N122" si="87">SUM(D123+D124)</f>
        <v>990.80000000000007</v>
      </c>
      <c r="E122" s="41">
        <f t="shared" si="87"/>
        <v>0</v>
      </c>
      <c r="F122" s="41">
        <f t="shared" si="87"/>
        <v>38459.699999999997</v>
      </c>
      <c r="G122" s="41">
        <f t="shared" si="87"/>
        <v>38459.699999999997</v>
      </c>
      <c r="H122" s="41">
        <f t="shared" si="87"/>
        <v>929.80000000000007</v>
      </c>
      <c r="I122" s="41">
        <f t="shared" si="87"/>
        <v>0</v>
      </c>
      <c r="J122" s="42">
        <f t="shared" si="87"/>
        <v>39389.5</v>
      </c>
      <c r="K122" s="41">
        <f t="shared" si="87"/>
        <v>39389.5</v>
      </c>
      <c r="L122" s="41">
        <f t="shared" si="87"/>
        <v>779.7</v>
      </c>
      <c r="M122" s="41">
        <f t="shared" si="87"/>
        <v>0</v>
      </c>
      <c r="N122" s="42">
        <f t="shared" si="87"/>
        <v>40169.199999999997</v>
      </c>
      <c r="O122" s="34">
        <v>106</v>
      </c>
    </row>
    <row r="123" spans="1:15" ht="12.75" customHeight="1" x14ac:dyDescent="0.2">
      <c r="A123" s="28">
        <v>107</v>
      </c>
      <c r="B123" s="20" t="s">
        <v>104</v>
      </c>
      <c r="C123" s="17">
        <v>0</v>
      </c>
      <c r="D123" s="17">
        <v>0</v>
      </c>
      <c r="E123" s="17">
        <v>0</v>
      </c>
      <c r="F123" s="15">
        <f>SUM(C123+D123+E123)</f>
        <v>0</v>
      </c>
      <c r="G123" s="15">
        <f>SUM(F123)</f>
        <v>0</v>
      </c>
      <c r="H123" s="17">
        <v>0</v>
      </c>
      <c r="I123" s="17">
        <v>0</v>
      </c>
      <c r="J123" s="43">
        <f>SUM(G123+H123+I123)</f>
        <v>0</v>
      </c>
      <c r="K123" s="15">
        <f>SUM(J123)</f>
        <v>0</v>
      </c>
      <c r="L123" s="17">
        <v>0</v>
      </c>
      <c r="M123" s="17">
        <v>0</v>
      </c>
      <c r="N123" s="43">
        <f>SUM(K123+L123+M123)</f>
        <v>0</v>
      </c>
      <c r="O123" s="34">
        <v>107</v>
      </c>
    </row>
    <row r="124" spans="1:15" ht="12.75" customHeight="1" x14ac:dyDescent="0.2">
      <c r="A124" s="28">
        <v>108</v>
      </c>
      <c r="B124" s="16" t="s">
        <v>105</v>
      </c>
      <c r="C124" s="15">
        <f>SUM(C125)</f>
        <v>37468.899999999994</v>
      </c>
      <c r="D124" s="15">
        <f t="shared" ref="D124:N124" si="88">SUM(D125)</f>
        <v>990.80000000000007</v>
      </c>
      <c r="E124" s="15">
        <f t="shared" si="88"/>
        <v>0</v>
      </c>
      <c r="F124" s="15">
        <f t="shared" si="88"/>
        <v>38459.699999999997</v>
      </c>
      <c r="G124" s="15">
        <f t="shared" si="88"/>
        <v>38459.699999999997</v>
      </c>
      <c r="H124" s="15">
        <f t="shared" si="88"/>
        <v>929.80000000000007</v>
      </c>
      <c r="I124" s="15">
        <f t="shared" si="88"/>
        <v>0</v>
      </c>
      <c r="J124" s="43">
        <f t="shared" si="88"/>
        <v>39389.5</v>
      </c>
      <c r="K124" s="15">
        <f t="shared" si="88"/>
        <v>39389.5</v>
      </c>
      <c r="L124" s="15">
        <f t="shared" si="88"/>
        <v>779.7</v>
      </c>
      <c r="M124" s="15">
        <f t="shared" si="88"/>
        <v>0</v>
      </c>
      <c r="N124" s="43">
        <f t="shared" si="88"/>
        <v>40169.199999999997</v>
      </c>
      <c r="O124" s="34">
        <v>108</v>
      </c>
    </row>
    <row r="125" spans="1:15" ht="12.75" customHeight="1" x14ac:dyDescent="0.2">
      <c r="A125" s="28">
        <v>109</v>
      </c>
      <c r="B125" s="16" t="s">
        <v>106</v>
      </c>
      <c r="C125" s="15">
        <f>SUM(C126+C127+C128+C129)</f>
        <v>37468.899999999994</v>
      </c>
      <c r="D125" s="15">
        <f t="shared" ref="D125:N125" si="89">SUM(D126+D127+D128+D129)</f>
        <v>990.80000000000007</v>
      </c>
      <c r="E125" s="15">
        <f t="shared" si="89"/>
        <v>0</v>
      </c>
      <c r="F125" s="15">
        <f t="shared" si="89"/>
        <v>38459.699999999997</v>
      </c>
      <c r="G125" s="15">
        <f t="shared" si="89"/>
        <v>38459.699999999997</v>
      </c>
      <c r="H125" s="15">
        <f t="shared" si="89"/>
        <v>929.80000000000007</v>
      </c>
      <c r="I125" s="15">
        <f t="shared" si="89"/>
        <v>0</v>
      </c>
      <c r="J125" s="43">
        <f t="shared" si="89"/>
        <v>39389.5</v>
      </c>
      <c r="K125" s="15">
        <f t="shared" si="89"/>
        <v>39389.5</v>
      </c>
      <c r="L125" s="15">
        <f t="shared" si="89"/>
        <v>779.7</v>
      </c>
      <c r="M125" s="15">
        <f t="shared" si="89"/>
        <v>0</v>
      </c>
      <c r="N125" s="43">
        <f t="shared" si="89"/>
        <v>40169.199999999997</v>
      </c>
      <c r="O125" s="34">
        <v>109</v>
      </c>
    </row>
    <row r="126" spans="1:15" ht="12.75" customHeight="1" x14ac:dyDescent="0.2">
      <c r="A126" s="28">
        <v>110</v>
      </c>
      <c r="B126" s="14" t="s">
        <v>107</v>
      </c>
      <c r="C126" s="15">
        <v>7231.2000000000016</v>
      </c>
      <c r="D126" s="15">
        <v>-160.29999999999998</v>
      </c>
      <c r="E126" s="15">
        <v>0</v>
      </c>
      <c r="F126" s="15">
        <f>SUM(C126+D126+E126)</f>
        <v>7070.9000000000015</v>
      </c>
      <c r="G126" s="15">
        <f t="shared" ref="G126:G129" si="90">SUM(F126)</f>
        <v>7070.9000000000015</v>
      </c>
      <c r="H126" s="15">
        <v>200.5</v>
      </c>
      <c r="I126" s="15">
        <v>0</v>
      </c>
      <c r="J126" s="43">
        <f>SUM(G126+H126+I126)</f>
        <v>7271.4000000000015</v>
      </c>
      <c r="K126" s="15">
        <f t="shared" ref="K126:K129" si="91">SUM(J126)</f>
        <v>7271.4000000000015</v>
      </c>
      <c r="L126" s="15">
        <v>171.20000000000002</v>
      </c>
      <c r="M126" s="15">
        <v>0</v>
      </c>
      <c r="N126" s="43">
        <f>SUM(K126+L126+M126)</f>
        <v>7442.6000000000013</v>
      </c>
      <c r="O126" s="34">
        <v>110</v>
      </c>
    </row>
    <row r="127" spans="1:15" ht="12.75" customHeight="1" x14ac:dyDescent="0.2">
      <c r="A127" s="28">
        <v>111</v>
      </c>
      <c r="B127" s="14" t="s">
        <v>108</v>
      </c>
      <c r="C127" s="15">
        <v>2689.2999999999997</v>
      </c>
      <c r="D127" s="15">
        <v>52.2</v>
      </c>
      <c r="E127" s="15">
        <v>0</v>
      </c>
      <c r="F127" s="15">
        <f>SUM(C127+D127+E127)</f>
        <v>2741.4999999999995</v>
      </c>
      <c r="G127" s="15">
        <f t="shared" si="90"/>
        <v>2741.4999999999995</v>
      </c>
      <c r="H127" s="15">
        <v>26</v>
      </c>
      <c r="I127" s="15">
        <v>0</v>
      </c>
      <c r="J127" s="43">
        <f>SUM(G127+H127+I127)</f>
        <v>2767.4999999999995</v>
      </c>
      <c r="K127" s="15">
        <f t="shared" si="91"/>
        <v>2767.4999999999995</v>
      </c>
      <c r="L127" s="15">
        <v>56.8</v>
      </c>
      <c r="M127" s="15">
        <v>0</v>
      </c>
      <c r="N127" s="43">
        <f>SUM(K127+L127+M127)</f>
        <v>2824.2999999999997</v>
      </c>
      <c r="O127" s="34">
        <v>111</v>
      </c>
    </row>
    <row r="128" spans="1:15" ht="12.75" customHeight="1" x14ac:dyDescent="0.2">
      <c r="A128" s="28">
        <v>112</v>
      </c>
      <c r="B128" s="14" t="s">
        <v>109</v>
      </c>
      <c r="C128" s="15">
        <v>4350.4000000000005</v>
      </c>
      <c r="D128" s="15">
        <v>49.9</v>
      </c>
      <c r="E128" s="15">
        <v>0</v>
      </c>
      <c r="F128" s="15">
        <f>SUM(C128+D128+E128)</f>
        <v>4400.3</v>
      </c>
      <c r="G128" s="15">
        <f t="shared" si="90"/>
        <v>4400.3</v>
      </c>
      <c r="H128" s="15">
        <v>108.10000000000001</v>
      </c>
      <c r="I128" s="15">
        <v>0</v>
      </c>
      <c r="J128" s="43">
        <f>SUM(G128+H128+I128)</f>
        <v>4508.4000000000005</v>
      </c>
      <c r="K128" s="15">
        <f t="shared" si="91"/>
        <v>4508.4000000000005</v>
      </c>
      <c r="L128" s="15">
        <v>50.4</v>
      </c>
      <c r="M128" s="15">
        <v>0</v>
      </c>
      <c r="N128" s="43">
        <f>SUM(K128+L128+M128)</f>
        <v>4558.8</v>
      </c>
      <c r="O128" s="34">
        <v>112</v>
      </c>
    </row>
    <row r="129" spans="1:15" ht="12.75" customHeight="1" x14ac:dyDescent="0.2">
      <c r="A129" s="28">
        <v>113</v>
      </c>
      <c r="B129" s="14" t="s">
        <v>110</v>
      </c>
      <c r="C129" s="15">
        <v>23197.999999999996</v>
      </c>
      <c r="D129" s="15">
        <v>1049</v>
      </c>
      <c r="E129" s="15">
        <v>0</v>
      </c>
      <c r="F129" s="15">
        <f>SUM(C129+D129+E129)</f>
        <v>24246.999999999996</v>
      </c>
      <c r="G129" s="15">
        <f t="shared" si="90"/>
        <v>24246.999999999996</v>
      </c>
      <c r="H129" s="15">
        <v>595.20000000000005</v>
      </c>
      <c r="I129" s="15">
        <v>0</v>
      </c>
      <c r="J129" s="43">
        <f>SUM(G129+H129+I129)</f>
        <v>24842.199999999997</v>
      </c>
      <c r="K129" s="15">
        <f t="shared" si="91"/>
        <v>24842.199999999997</v>
      </c>
      <c r="L129" s="15">
        <v>501.3</v>
      </c>
      <c r="M129" s="15">
        <v>0</v>
      </c>
      <c r="N129" s="43">
        <f>SUM(K129+L129+M129)</f>
        <v>25343.499999999996</v>
      </c>
      <c r="O129" s="34">
        <v>113</v>
      </c>
    </row>
    <row r="130" spans="1:15" ht="14.1" customHeight="1" x14ac:dyDescent="0.2">
      <c r="A130" s="28">
        <v>114</v>
      </c>
      <c r="B130" s="13" t="s">
        <v>111</v>
      </c>
      <c r="C130" s="41">
        <f>SUM(C131+C135)</f>
        <v>11657.2</v>
      </c>
      <c r="D130" s="41">
        <f t="shared" ref="D130:N130" si="92">SUM(D131+D135)</f>
        <v>396.5</v>
      </c>
      <c r="E130" s="41">
        <f t="shared" si="92"/>
        <v>0</v>
      </c>
      <c r="F130" s="41">
        <f t="shared" si="92"/>
        <v>12053.7</v>
      </c>
      <c r="G130" s="41">
        <f t="shared" si="92"/>
        <v>12053.7</v>
      </c>
      <c r="H130" s="41">
        <f t="shared" si="92"/>
        <v>590.30000000000018</v>
      </c>
      <c r="I130" s="41">
        <f t="shared" si="92"/>
        <v>0</v>
      </c>
      <c r="J130" s="42">
        <f t="shared" si="92"/>
        <v>12643.999999999998</v>
      </c>
      <c r="K130" s="41">
        <f t="shared" si="92"/>
        <v>12643.999999999998</v>
      </c>
      <c r="L130" s="41">
        <f t="shared" si="92"/>
        <v>563.6</v>
      </c>
      <c r="M130" s="41">
        <f t="shared" si="92"/>
        <v>0</v>
      </c>
      <c r="N130" s="42">
        <f t="shared" si="92"/>
        <v>13207.599999999999</v>
      </c>
      <c r="O130" s="34">
        <v>114</v>
      </c>
    </row>
    <row r="131" spans="1:15" ht="12.75" customHeight="1" x14ac:dyDescent="0.2">
      <c r="A131" s="28">
        <v>115</v>
      </c>
      <c r="B131" s="16" t="s">
        <v>112</v>
      </c>
      <c r="C131" s="15">
        <f>SUM(C132+C134)</f>
        <v>-5984.0999999999995</v>
      </c>
      <c r="D131" s="15">
        <f t="shared" ref="D131:N131" si="93">SUM(D132+D134)</f>
        <v>21</v>
      </c>
      <c r="E131" s="15">
        <f t="shared" si="93"/>
        <v>0</v>
      </c>
      <c r="F131" s="15">
        <f t="shared" si="93"/>
        <v>-5963.0999999999995</v>
      </c>
      <c r="G131" s="15">
        <f t="shared" si="93"/>
        <v>-5963.0999999999995</v>
      </c>
      <c r="H131" s="15">
        <f t="shared" si="93"/>
        <v>-1059.5999999999999</v>
      </c>
      <c r="I131" s="15">
        <f t="shared" si="93"/>
        <v>0</v>
      </c>
      <c r="J131" s="43">
        <f t="shared" si="93"/>
        <v>-7022.6999999999989</v>
      </c>
      <c r="K131" s="15">
        <f t="shared" si="93"/>
        <v>-7022.6999999999989</v>
      </c>
      <c r="L131" s="15">
        <f t="shared" si="93"/>
        <v>9.4000000000000021</v>
      </c>
      <c r="M131" s="15">
        <f t="shared" si="93"/>
        <v>0</v>
      </c>
      <c r="N131" s="43">
        <f t="shared" si="93"/>
        <v>-7013.2999999999993</v>
      </c>
      <c r="O131" s="34">
        <v>115</v>
      </c>
    </row>
    <row r="132" spans="1:15" ht="12.75" customHeight="1" x14ac:dyDescent="0.2">
      <c r="A132" s="28">
        <v>116</v>
      </c>
      <c r="B132" s="14" t="s">
        <v>113</v>
      </c>
      <c r="C132" s="15">
        <v>-1917.8</v>
      </c>
      <c r="D132" s="15">
        <v>-36</v>
      </c>
      <c r="E132" s="15">
        <v>0</v>
      </c>
      <c r="F132" s="15">
        <f>SUM(C132+D132+E132)</f>
        <v>-1953.8</v>
      </c>
      <c r="G132" s="15">
        <f t="shared" ref="G132:G134" si="94">SUM(F132)</f>
        <v>-1953.8</v>
      </c>
      <c r="H132" s="15">
        <v>-104.6</v>
      </c>
      <c r="I132" s="15">
        <v>0</v>
      </c>
      <c r="J132" s="43">
        <f>SUM(G132+H132+I132)</f>
        <v>-2058.4</v>
      </c>
      <c r="K132" s="15">
        <f t="shared" ref="K132:K134" si="95">SUM(J132)</f>
        <v>-2058.4</v>
      </c>
      <c r="L132" s="15">
        <v>-18.2</v>
      </c>
      <c r="M132" s="15">
        <v>0</v>
      </c>
      <c r="N132" s="43">
        <f>SUM(K132+L132+M132)</f>
        <v>-2076.6</v>
      </c>
      <c r="O132" s="34">
        <v>116</v>
      </c>
    </row>
    <row r="133" spans="1:15" ht="14.1" customHeight="1" x14ac:dyDescent="0.2">
      <c r="A133" s="28"/>
      <c r="B133" s="13" t="s">
        <v>195</v>
      </c>
      <c r="C133" s="41"/>
      <c r="D133" s="41"/>
      <c r="E133" s="41"/>
      <c r="F133" s="41"/>
      <c r="G133" s="41"/>
      <c r="H133" s="41"/>
      <c r="I133" s="41"/>
      <c r="J133" s="42"/>
      <c r="K133" s="41"/>
      <c r="L133" s="41"/>
      <c r="M133" s="41"/>
      <c r="N133" s="42"/>
      <c r="O133" s="34"/>
    </row>
    <row r="134" spans="1:15" ht="12.75" customHeight="1" x14ac:dyDescent="0.2">
      <c r="A134" s="28">
        <v>117</v>
      </c>
      <c r="B134" s="14" t="s">
        <v>21</v>
      </c>
      <c r="C134" s="15">
        <v>-4066.2999999999997</v>
      </c>
      <c r="D134" s="15">
        <v>57</v>
      </c>
      <c r="E134" s="15">
        <v>0</v>
      </c>
      <c r="F134" s="15">
        <f>SUM(C134+D134+E134)</f>
        <v>-4009.2999999999997</v>
      </c>
      <c r="G134" s="15">
        <f t="shared" si="94"/>
        <v>-4009.2999999999997</v>
      </c>
      <c r="H134" s="15">
        <v>-955</v>
      </c>
      <c r="I134" s="15">
        <v>0</v>
      </c>
      <c r="J134" s="43">
        <f>SUM(G134+H134+I134)</f>
        <v>-4964.2999999999993</v>
      </c>
      <c r="K134" s="15">
        <f t="shared" si="95"/>
        <v>-4964.2999999999993</v>
      </c>
      <c r="L134" s="15">
        <v>27.6</v>
      </c>
      <c r="M134" s="15">
        <v>0</v>
      </c>
      <c r="N134" s="43">
        <f>SUM(K134+L134+M134)</f>
        <v>-4936.6999999999989</v>
      </c>
      <c r="O134" s="34">
        <v>117</v>
      </c>
    </row>
    <row r="135" spans="1:15" ht="12.75" customHeight="1" x14ac:dyDescent="0.2">
      <c r="A135" s="28">
        <v>118</v>
      </c>
      <c r="B135" s="16" t="s">
        <v>114</v>
      </c>
      <c r="C135" s="15">
        <f>SUM(C136+C137)</f>
        <v>17641.3</v>
      </c>
      <c r="D135" s="15">
        <f t="shared" ref="D135:N135" si="96">SUM(D136+D137)</f>
        <v>375.5</v>
      </c>
      <c r="E135" s="15">
        <f t="shared" si="96"/>
        <v>0</v>
      </c>
      <c r="F135" s="15">
        <f t="shared" si="96"/>
        <v>18016.8</v>
      </c>
      <c r="G135" s="15">
        <f t="shared" si="96"/>
        <v>18016.8</v>
      </c>
      <c r="H135" s="15">
        <f t="shared" si="96"/>
        <v>1649.9</v>
      </c>
      <c r="I135" s="15">
        <f t="shared" si="96"/>
        <v>0</v>
      </c>
      <c r="J135" s="43">
        <f t="shared" si="96"/>
        <v>19666.699999999997</v>
      </c>
      <c r="K135" s="15">
        <f t="shared" si="96"/>
        <v>19666.699999999997</v>
      </c>
      <c r="L135" s="15">
        <f t="shared" si="96"/>
        <v>554.20000000000005</v>
      </c>
      <c r="M135" s="15">
        <f t="shared" si="96"/>
        <v>0</v>
      </c>
      <c r="N135" s="43">
        <f t="shared" si="96"/>
        <v>20220.899999999998</v>
      </c>
      <c r="O135" s="34">
        <v>118</v>
      </c>
    </row>
    <row r="136" spans="1:15" ht="12.75" customHeight="1" x14ac:dyDescent="0.2">
      <c r="A136" s="28">
        <v>119</v>
      </c>
      <c r="B136" s="14" t="s">
        <v>113</v>
      </c>
      <c r="C136" s="15">
        <v>4201.0999999999985</v>
      </c>
      <c r="D136" s="15">
        <v>62.2</v>
      </c>
      <c r="E136" s="15">
        <v>0</v>
      </c>
      <c r="F136" s="15">
        <f>SUM(C136+D136+E136)</f>
        <v>4263.2999999999984</v>
      </c>
      <c r="G136" s="15">
        <f t="shared" ref="G136:G137" si="97">SUM(F136)</f>
        <v>4263.2999999999984</v>
      </c>
      <c r="H136" s="15">
        <v>272.7</v>
      </c>
      <c r="I136" s="15">
        <v>0</v>
      </c>
      <c r="J136" s="43">
        <f>SUM(G136+H136+I136)</f>
        <v>4535.9999999999982</v>
      </c>
      <c r="K136" s="15">
        <f t="shared" ref="K136:K137" si="98">SUM(J136)</f>
        <v>4535.9999999999982</v>
      </c>
      <c r="L136" s="15">
        <v>127.9</v>
      </c>
      <c r="M136" s="15">
        <v>0</v>
      </c>
      <c r="N136" s="43">
        <f>SUM(K136+L136+M136)</f>
        <v>4663.8999999999978</v>
      </c>
      <c r="O136" s="34">
        <v>119</v>
      </c>
    </row>
    <row r="137" spans="1:15" ht="12.75" customHeight="1" x14ac:dyDescent="0.2">
      <c r="A137" s="28">
        <v>120</v>
      </c>
      <c r="B137" s="14" t="s">
        <v>21</v>
      </c>
      <c r="C137" s="15">
        <v>13440.2</v>
      </c>
      <c r="D137" s="15">
        <v>313.3</v>
      </c>
      <c r="E137" s="15">
        <v>0</v>
      </c>
      <c r="F137" s="15">
        <f>SUM(C137+D137+E137)</f>
        <v>13753.5</v>
      </c>
      <c r="G137" s="15">
        <f t="shared" si="97"/>
        <v>13753.5</v>
      </c>
      <c r="H137" s="15">
        <v>1377.2</v>
      </c>
      <c r="I137" s="15">
        <v>0</v>
      </c>
      <c r="J137" s="43">
        <f>SUM(G137+H137+I137)</f>
        <v>15130.7</v>
      </c>
      <c r="K137" s="15">
        <f t="shared" si="98"/>
        <v>15130.7</v>
      </c>
      <c r="L137" s="15">
        <v>426.3</v>
      </c>
      <c r="M137" s="15">
        <v>0</v>
      </c>
      <c r="N137" s="43">
        <f>SUM(K137+L137+M137)</f>
        <v>15557</v>
      </c>
      <c r="O137" s="34">
        <v>120</v>
      </c>
    </row>
    <row r="138" spans="1:15" ht="12.75" customHeight="1" x14ac:dyDescent="0.2">
      <c r="A138" s="28">
        <v>121</v>
      </c>
      <c r="B138" s="13" t="s">
        <v>115</v>
      </c>
      <c r="C138" s="41">
        <f>SUM(C139+C140)</f>
        <v>17440</v>
      </c>
      <c r="D138" s="41">
        <f t="shared" ref="D138:N138" si="99">SUM(D139+D140)</f>
        <v>-457</v>
      </c>
      <c r="E138" s="41">
        <f t="shared" si="99"/>
        <v>-17.3</v>
      </c>
      <c r="F138" s="41">
        <f t="shared" si="99"/>
        <v>16965.7</v>
      </c>
      <c r="G138" s="41">
        <f t="shared" si="99"/>
        <v>16965.7</v>
      </c>
      <c r="H138" s="41">
        <f t="shared" si="99"/>
        <v>1432.3999999999999</v>
      </c>
      <c r="I138" s="41">
        <f t="shared" si="99"/>
        <v>-234.29999999999998</v>
      </c>
      <c r="J138" s="42">
        <f t="shared" si="99"/>
        <v>18163.8</v>
      </c>
      <c r="K138" s="41">
        <f t="shared" si="99"/>
        <v>18163.8</v>
      </c>
      <c r="L138" s="41">
        <f t="shared" si="99"/>
        <v>-52.400000000000006</v>
      </c>
      <c r="M138" s="41">
        <f t="shared" si="99"/>
        <v>22.2</v>
      </c>
      <c r="N138" s="42">
        <f t="shared" si="99"/>
        <v>18133.599999999999</v>
      </c>
      <c r="O138" s="34">
        <v>121</v>
      </c>
    </row>
    <row r="139" spans="1:15" ht="12.75" customHeight="1" x14ac:dyDescent="0.2">
      <c r="A139" s="28">
        <v>122</v>
      </c>
      <c r="B139" s="13" t="s">
        <v>116</v>
      </c>
      <c r="C139" s="18">
        <v>0</v>
      </c>
      <c r="D139" s="18">
        <v>0</v>
      </c>
      <c r="E139" s="18">
        <v>0</v>
      </c>
      <c r="F139" s="41">
        <f>SUM(C139+D139+E139)</f>
        <v>0</v>
      </c>
      <c r="G139" s="41">
        <f>SUM(F139)</f>
        <v>0</v>
      </c>
      <c r="H139" s="18">
        <v>0</v>
      </c>
      <c r="I139" s="18">
        <v>0</v>
      </c>
      <c r="J139" s="42">
        <f>SUM(G139+H139+I139)</f>
        <v>0</v>
      </c>
      <c r="K139" s="41">
        <f>SUM(J139)</f>
        <v>0</v>
      </c>
      <c r="L139" s="18">
        <v>0</v>
      </c>
      <c r="M139" s="18">
        <v>0</v>
      </c>
      <c r="N139" s="42">
        <f>SUM(K139+L139+M139)</f>
        <v>0</v>
      </c>
      <c r="O139" s="34">
        <v>122</v>
      </c>
    </row>
    <row r="140" spans="1:15" ht="12.75" customHeight="1" x14ac:dyDescent="0.2">
      <c r="A140" s="28">
        <v>123</v>
      </c>
      <c r="B140" s="13" t="s">
        <v>117</v>
      </c>
      <c r="C140" s="41">
        <f>SUM(C141+C148+C155)</f>
        <v>17440</v>
      </c>
      <c r="D140" s="41">
        <f t="shared" ref="D140:N140" si="100">SUM(D141+D148+D155)</f>
        <v>-457</v>
      </c>
      <c r="E140" s="41">
        <f t="shared" si="100"/>
        <v>-17.3</v>
      </c>
      <c r="F140" s="41">
        <f t="shared" si="100"/>
        <v>16965.7</v>
      </c>
      <c r="G140" s="41">
        <f t="shared" si="100"/>
        <v>16965.7</v>
      </c>
      <c r="H140" s="41">
        <f t="shared" si="100"/>
        <v>1432.3999999999999</v>
      </c>
      <c r="I140" s="41">
        <f t="shared" si="100"/>
        <v>-234.29999999999998</v>
      </c>
      <c r="J140" s="42">
        <f t="shared" si="100"/>
        <v>18163.8</v>
      </c>
      <c r="K140" s="41">
        <f t="shared" si="100"/>
        <v>18163.8</v>
      </c>
      <c r="L140" s="41">
        <f t="shared" si="100"/>
        <v>-52.400000000000006</v>
      </c>
      <c r="M140" s="41">
        <f t="shared" si="100"/>
        <v>22.2</v>
      </c>
      <c r="N140" s="42">
        <f t="shared" si="100"/>
        <v>18133.599999999999</v>
      </c>
      <c r="O140" s="34">
        <v>123</v>
      </c>
    </row>
    <row r="141" spans="1:15" ht="12.75" customHeight="1" x14ac:dyDescent="0.2">
      <c r="A141" s="28">
        <v>124</v>
      </c>
      <c r="B141" s="16" t="s">
        <v>118</v>
      </c>
      <c r="C141" s="15">
        <f>SUM(C142+C143+C144)+C147</f>
        <v>16993.599999999999</v>
      </c>
      <c r="D141" s="15">
        <f t="shared" ref="D141:E141" si="101">SUM(D142+D143+D144)+D147</f>
        <v>-393.5</v>
      </c>
      <c r="E141" s="15">
        <f t="shared" si="101"/>
        <v>-17.400000000000002</v>
      </c>
      <c r="F141" s="15">
        <f t="shared" ref="F141" si="102">SUM(F142+F143+F144)+F147</f>
        <v>16582.7</v>
      </c>
      <c r="G141" s="15">
        <f t="shared" ref="G141:N141" si="103">SUM(G142+G143+G144)+G147</f>
        <v>16582.7</v>
      </c>
      <c r="H141" s="15">
        <f t="shared" si="103"/>
        <v>1500</v>
      </c>
      <c r="I141" s="15">
        <f t="shared" si="103"/>
        <v>-234.2</v>
      </c>
      <c r="J141" s="43">
        <f t="shared" si="103"/>
        <v>17848.5</v>
      </c>
      <c r="K141" s="15">
        <f t="shared" si="103"/>
        <v>17848.5</v>
      </c>
      <c r="L141" s="15">
        <f t="shared" si="103"/>
        <v>-114.5</v>
      </c>
      <c r="M141" s="15">
        <f t="shared" si="103"/>
        <v>22.2</v>
      </c>
      <c r="N141" s="43">
        <f t="shared" si="103"/>
        <v>17756.2</v>
      </c>
      <c r="O141" s="34">
        <v>124</v>
      </c>
    </row>
    <row r="142" spans="1:15" ht="12.75" customHeight="1" x14ac:dyDescent="0.2">
      <c r="A142" s="28">
        <v>125</v>
      </c>
      <c r="B142" s="14" t="s">
        <v>119</v>
      </c>
      <c r="C142" s="15">
        <v>0</v>
      </c>
      <c r="D142" s="15">
        <v>0</v>
      </c>
      <c r="E142" s="15">
        <v>0</v>
      </c>
      <c r="F142" s="15">
        <f>SUM(C142+D142+E142)</f>
        <v>0</v>
      </c>
      <c r="G142" s="15">
        <f t="shared" ref="G142:G143" si="104">SUM(F142)</f>
        <v>0</v>
      </c>
      <c r="H142" s="15">
        <v>0</v>
      </c>
      <c r="I142" s="15">
        <v>0</v>
      </c>
      <c r="J142" s="43">
        <f>SUM(G142+H142+I142)</f>
        <v>0</v>
      </c>
      <c r="K142" s="15">
        <f t="shared" ref="K142:K143" si="105">SUM(J142)</f>
        <v>0</v>
      </c>
      <c r="L142" s="15">
        <v>0</v>
      </c>
      <c r="M142" s="15">
        <v>0</v>
      </c>
      <c r="N142" s="43">
        <f>SUM(K142+L142+M142)</f>
        <v>0</v>
      </c>
      <c r="O142" s="34">
        <v>125</v>
      </c>
    </row>
    <row r="143" spans="1:15" ht="12.75" customHeight="1" x14ac:dyDescent="0.2">
      <c r="A143" s="28">
        <v>126</v>
      </c>
      <c r="B143" s="14" t="s">
        <v>120</v>
      </c>
      <c r="C143" s="15">
        <v>10405.199999999999</v>
      </c>
      <c r="D143" s="15">
        <v>0</v>
      </c>
      <c r="E143" s="15">
        <v>-17.400000000000002</v>
      </c>
      <c r="F143" s="15">
        <f>SUM(C143+D143+E143)</f>
        <v>10387.799999999999</v>
      </c>
      <c r="G143" s="15">
        <f t="shared" si="104"/>
        <v>10387.799999999999</v>
      </c>
      <c r="H143" s="15">
        <v>1200</v>
      </c>
      <c r="I143" s="15">
        <v>-234</v>
      </c>
      <c r="J143" s="43">
        <f>SUM(G143+H143+I143)</f>
        <v>11353.8</v>
      </c>
      <c r="K143" s="15">
        <f t="shared" si="105"/>
        <v>11353.8</v>
      </c>
      <c r="L143" s="15">
        <v>0</v>
      </c>
      <c r="M143" s="15">
        <v>22.2</v>
      </c>
      <c r="N143" s="43">
        <f>SUM(K143+L143+M143)</f>
        <v>11376</v>
      </c>
      <c r="O143" s="34">
        <v>126</v>
      </c>
    </row>
    <row r="144" spans="1:15" ht="12.75" customHeight="1" x14ac:dyDescent="0.2">
      <c r="A144" s="28">
        <v>127</v>
      </c>
      <c r="B144" s="14" t="s">
        <v>121</v>
      </c>
      <c r="C144" s="15">
        <f>SUM(C145+C146)</f>
        <v>6588.4000000000015</v>
      </c>
      <c r="D144" s="15">
        <f t="shared" ref="D144:N144" si="106">SUM(D145+D146)</f>
        <v>-393.5</v>
      </c>
      <c r="E144" s="15">
        <f t="shared" si="106"/>
        <v>0</v>
      </c>
      <c r="F144" s="15">
        <f t="shared" si="106"/>
        <v>6194.9000000000015</v>
      </c>
      <c r="G144" s="15">
        <f t="shared" si="106"/>
        <v>6194.9000000000015</v>
      </c>
      <c r="H144" s="15">
        <f t="shared" si="106"/>
        <v>300</v>
      </c>
      <c r="I144" s="15">
        <f t="shared" si="106"/>
        <v>-0.2</v>
      </c>
      <c r="J144" s="43">
        <f t="shared" si="106"/>
        <v>6494.7000000000016</v>
      </c>
      <c r="K144" s="15">
        <f t="shared" si="106"/>
        <v>6494.7000000000016</v>
      </c>
      <c r="L144" s="15">
        <f t="shared" si="106"/>
        <v>-114.5</v>
      </c>
      <c r="M144" s="15">
        <f t="shared" si="106"/>
        <v>0</v>
      </c>
      <c r="N144" s="43">
        <f t="shared" si="106"/>
        <v>6380.2000000000016</v>
      </c>
      <c r="O144" s="34">
        <v>127</v>
      </c>
    </row>
    <row r="145" spans="1:15" ht="12.75" customHeight="1" x14ac:dyDescent="0.2">
      <c r="A145" s="28">
        <v>128</v>
      </c>
      <c r="B145" s="14" t="s">
        <v>122</v>
      </c>
      <c r="C145" s="15">
        <v>3224.0000000000005</v>
      </c>
      <c r="D145" s="15">
        <v>-110</v>
      </c>
      <c r="E145" s="15">
        <v>0</v>
      </c>
      <c r="F145" s="15">
        <f>SUM(C145+D145+E145)</f>
        <v>3114.0000000000005</v>
      </c>
      <c r="G145" s="15">
        <f t="shared" ref="G145:G147" si="107">SUM(F145)</f>
        <v>3114.0000000000005</v>
      </c>
      <c r="H145" s="15">
        <v>351.6</v>
      </c>
      <c r="I145" s="15">
        <v>-0.1</v>
      </c>
      <c r="J145" s="43">
        <f>SUM(G145+H145+I145)</f>
        <v>3465.5000000000005</v>
      </c>
      <c r="K145" s="15">
        <f t="shared" ref="K145:K147" si="108">SUM(J145)</f>
        <v>3465.5000000000005</v>
      </c>
      <c r="L145" s="15">
        <v>-26.6</v>
      </c>
      <c r="M145" s="15">
        <v>0</v>
      </c>
      <c r="N145" s="43">
        <f>SUM(K145+L145+M145)</f>
        <v>3438.9000000000005</v>
      </c>
      <c r="O145" s="34">
        <v>128</v>
      </c>
    </row>
    <row r="146" spans="1:15" ht="12.75" customHeight="1" x14ac:dyDescent="0.2">
      <c r="A146" s="28">
        <v>129</v>
      </c>
      <c r="B146" s="14" t="s">
        <v>123</v>
      </c>
      <c r="C146" s="15">
        <v>3364.400000000001</v>
      </c>
      <c r="D146" s="15">
        <v>-283.5</v>
      </c>
      <c r="E146" s="15">
        <v>0</v>
      </c>
      <c r="F146" s="15">
        <f>SUM(C146+D146+E146)</f>
        <v>3080.900000000001</v>
      </c>
      <c r="G146" s="15">
        <f t="shared" si="107"/>
        <v>3080.900000000001</v>
      </c>
      <c r="H146" s="15">
        <v>-51.6</v>
      </c>
      <c r="I146" s="15">
        <v>-0.1</v>
      </c>
      <c r="J146" s="43">
        <f>SUM(G146+H146+I146)</f>
        <v>3029.2000000000012</v>
      </c>
      <c r="K146" s="15">
        <f t="shared" si="108"/>
        <v>3029.2000000000012</v>
      </c>
      <c r="L146" s="15">
        <v>-87.9</v>
      </c>
      <c r="M146" s="15">
        <v>0</v>
      </c>
      <c r="N146" s="43">
        <f>SUM(K146+L146+M146)</f>
        <v>2941.3000000000011</v>
      </c>
      <c r="O146" s="34">
        <v>129</v>
      </c>
    </row>
    <row r="147" spans="1:15" ht="12.75" customHeight="1" x14ac:dyDescent="0.2">
      <c r="A147" s="28">
        <v>130</v>
      </c>
      <c r="B147" s="14" t="s">
        <v>124</v>
      </c>
      <c r="C147" s="17">
        <v>0</v>
      </c>
      <c r="D147" s="17">
        <v>0</v>
      </c>
      <c r="E147" s="17">
        <v>0</v>
      </c>
      <c r="F147" s="15">
        <f>SUM(C147+D147+E147)</f>
        <v>0</v>
      </c>
      <c r="G147" s="15">
        <f t="shared" si="107"/>
        <v>0</v>
      </c>
      <c r="H147" s="17">
        <v>0</v>
      </c>
      <c r="I147" s="17">
        <v>0</v>
      </c>
      <c r="J147" s="43">
        <f>SUM(G147+H147+I147)</f>
        <v>0</v>
      </c>
      <c r="K147" s="15">
        <f t="shared" si="108"/>
        <v>0</v>
      </c>
      <c r="L147" s="17">
        <v>0</v>
      </c>
      <c r="M147" s="17">
        <v>0</v>
      </c>
      <c r="N147" s="43">
        <f>SUM(K147+L147+M147)</f>
        <v>0</v>
      </c>
      <c r="O147" s="34">
        <v>130</v>
      </c>
    </row>
    <row r="148" spans="1:15" ht="12.75" customHeight="1" x14ac:dyDescent="0.2">
      <c r="A148" s="28">
        <v>131</v>
      </c>
      <c r="B148" s="16" t="s">
        <v>125</v>
      </c>
      <c r="C148" s="15">
        <f>SUM(C149+C150+C151)+C154</f>
        <v>252.4</v>
      </c>
      <c r="D148" s="15">
        <f t="shared" ref="D148:E148" si="109">SUM(D149+D150+D151)+D154</f>
        <v>-67</v>
      </c>
      <c r="E148" s="15">
        <f t="shared" si="109"/>
        <v>0</v>
      </c>
      <c r="F148" s="15">
        <f t="shared" ref="F148:G148" si="110">SUM(F149+F150+F151)+F154</f>
        <v>185.4</v>
      </c>
      <c r="G148" s="15">
        <f t="shared" si="110"/>
        <v>185.4</v>
      </c>
      <c r="H148" s="15">
        <f t="shared" ref="H148:N148" si="111">SUM(H149+H150+H151)+H154</f>
        <v>-75.900000000000006</v>
      </c>
      <c r="I148" s="15">
        <f t="shared" si="111"/>
        <v>0</v>
      </c>
      <c r="J148" s="43">
        <f t="shared" si="111"/>
        <v>109.5</v>
      </c>
      <c r="K148" s="15">
        <f t="shared" si="111"/>
        <v>109.5</v>
      </c>
      <c r="L148" s="15">
        <f t="shared" si="111"/>
        <v>70.099999999999994</v>
      </c>
      <c r="M148" s="15">
        <f t="shared" si="111"/>
        <v>0</v>
      </c>
      <c r="N148" s="43">
        <f t="shared" si="111"/>
        <v>179.6</v>
      </c>
      <c r="O148" s="34">
        <v>131</v>
      </c>
    </row>
    <row r="149" spans="1:15" ht="12.75" customHeight="1" x14ac:dyDescent="0.2">
      <c r="A149" s="28">
        <v>132</v>
      </c>
      <c r="B149" s="14" t="s">
        <v>119</v>
      </c>
      <c r="C149" s="17">
        <v>0</v>
      </c>
      <c r="D149" s="17">
        <v>0</v>
      </c>
      <c r="E149" s="17">
        <v>0</v>
      </c>
      <c r="F149" s="15">
        <f>SUM(C149+D149+E149)</f>
        <v>0</v>
      </c>
      <c r="G149" s="15">
        <f t="shared" ref="G149:G150" si="112">SUM(F149)</f>
        <v>0</v>
      </c>
      <c r="H149" s="17">
        <v>0</v>
      </c>
      <c r="I149" s="17">
        <v>0</v>
      </c>
      <c r="J149" s="43">
        <f>SUM(G149+H149+I149)</f>
        <v>0</v>
      </c>
      <c r="K149" s="15">
        <f t="shared" ref="K149:K150" si="113">SUM(J149)</f>
        <v>0</v>
      </c>
      <c r="L149" s="17">
        <v>0</v>
      </c>
      <c r="M149" s="17">
        <v>0</v>
      </c>
      <c r="N149" s="43">
        <f>SUM(K149+L149+M149)</f>
        <v>0</v>
      </c>
      <c r="O149" s="34">
        <v>132</v>
      </c>
    </row>
    <row r="150" spans="1:15" ht="12.75" customHeight="1" x14ac:dyDescent="0.2">
      <c r="A150" s="28">
        <v>133</v>
      </c>
      <c r="B150" s="14" t="s">
        <v>120</v>
      </c>
      <c r="C150" s="17">
        <v>0</v>
      </c>
      <c r="D150" s="17">
        <v>0</v>
      </c>
      <c r="E150" s="17">
        <v>0</v>
      </c>
      <c r="F150" s="15">
        <f>SUM(C150+D150+E150)</f>
        <v>0</v>
      </c>
      <c r="G150" s="15">
        <f t="shared" si="112"/>
        <v>0</v>
      </c>
      <c r="H150" s="17">
        <v>0</v>
      </c>
      <c r="I150" s="17">
        <v>0</v>
      </c>
      <c r="J150" s="43">
        <f>SUM(G150+H150+I150)</f>
        <v>0</v>
      </c>
      <c r="K150" s="15">
        <f t="shared" si="113"/>
        <v>0</v>
      </c>
      <c r="L150" s="17">
        <v>0</v>
      </c>
      <c r="M150" s="17">
        <v>0</v>
      </c>
      <c r="N150" s="43">
        <f>SUM(K150+L150+M150)</f>
        <v>0</v>
      </c>
      <c r="O150" s="34">
        <v>133</v>
      </c>
    </row>
    <row r="151" spans="1:15" ht="12.75" customHeight="1" x14ac:dyDescent="0.2">
      <c r="A151" s="28">
        <v>134</v>
      </c>
      <c r="B151" s="14" t="s">
        <v>121</v>
      </c>
      <c r="C151" s="15">
        <f>SUM(C152+C153)</f>
        <v>252.4</v>
      </c>
      <c r="D151" s="15">
        <f t="shared" ref="D151:N151" si="114">SUM(D152+D153)</f>
        <v>-67</v>
      </c>
      <c r="E151" s="15">
        <f t="shared" si="114"/>
        <v>0</v>
      </c>
      <c r="F151" s="15">
        <f t="shared" si="114"/>
        <v>185.4</v>
      </c>
      <c r="G151" s="15">
        <f t="shared" si="114"/>
        <v>185.4</v>
      </c>
      <c r="H151" s="15">
        <f t="shared" si="114"/>
        <v>-75.900000000000006</v>
      </c>
      <c r="I151" s="15">
        <f t="shared" si="114"/>
        <v>0</v>
      </c>
      <c r="J151" s="43">
        <f t="shared" si="114"/>
        <v>109.5</v>
      </c>
      <c r="K151" s="15">
        <f t="shared" si="114"/>
        <v>109.5</v>
      </c>
      <c r="L151" s="15">
        <f t="shared" si="114"/>
        <v>70.099999999999994</v>
      </c>
      <c r="M151" s="15">
        <f t="shared" si="114"/>
        <v>0</v>
      </c>
      <c r="N151" s="43">
        <f t="shared" si="114"/>
        <v>179.6</v>
      </c>
      <c r="O151" s="34">
        <v>134</v>
      </c>
    </row>
    <row r="152" spans="1:15" ht="12.75" customHeight="1" x14ac:dyDescent="0.2">
      <c r="A152" s="28">
        <v>135</v>
      </c>
      <c r="B152" s="14" t="s">
        <v>122</v>
      </c>
      <c r="C152" s="15">
        <v>83.4</v>
      </c>
      <c r="D152" s="15">
        <v>65.5</v>
      </c>
      <c r="E152" s="15">
        <v>0</v>
      </c>
      <c r="F152" s="15">
        <f>SUM(C152+D152+E152)</f>
        <v>148.9</v>
      </c>
      <c r="G152" s="15">
        <f t="shared" ref="G152:G154" si="115">SUM(F152)</f>
        <v>148.9</v>
      </c>
      <c r="H152" s="15">
        <v>-69</v>
      </c>
      <c r="I152" s="15">
        <v>0</v>
      </c>
      <c r="J152" s="43">
        <f>SUM(G152+H152+I152)</f>
        <v>79.900000000000006</v>
      </c>
      <c r="K152" s="15">
        <f t="shared" ref="K152:K154" si="116">SUM(J152)</f>
        <v>79.900000000000006</v>
      </c>
      <c r="L152" s="15">
        <v>90.1</v>
      </c>
      <c r="M152" s="15">
        <v>0</v>
      </c>
      <c r="N152" s="43">
        <f>SUM(K152+L152+M152)</f>
        <v>170</v>
      </c>
      <c r="O152" s="34">
        <v>135</v>
      </c>
    </row>
    <row r="153" spans="1:15" ht="12.75" customHeight="1" x14ac:dyDescent="0.2">
      <c r="A153" s="28">
        <v>136</v>
      </c>
      <c r="B153" s="14" t="s">
        <v>123</v>
      </c>
      <c r="C153" s="15">
        <v>169</v>
      </c>
      <c r="D153" s="15">
        <v>-132.5</v>
      </c>
      <c r="E153" s="15">
        <v>0</v>
      </c>
      <c r="F153" s="15">
        <f>SUM(C153+D153+E153)</f>
        <v>36.5</v>
      </c>
      <c r="G153" s="15">
        <f t="shared" si="115"/>
        <v>36.5</v>
      </c>
      <c r="H153" s="15">
        <v>-6.9</v>
      </c>
      <c r="I153" s="15">
        <v>0</v>
      </c>
      <c r="J153" s="43">
        <f>SUM(G153+H153+I153)</f>
        <v>29.6</v>
      </c>
      <c r="K153" s="15">
        <f t="shared" si="116"/>
        <v>29.6</v>
      </c>
      <c r="L153" s="15">
        <v>-20</v>
      </c>
      <c r="M153" s="15">
        <v>0</v>
      </c>
      <c r="N153" s="43">
        <f>SUM(K153+L153+M153)</f>
        <v>9.6000000000000014</v>
      </c>
      <c r="O153" s="34">
        <v>136</v>
      </c>
    </row>
    <row r="154" spans="1:15" ht="12.75" customHeight="1" x14ac:dyDescent="0.2">
      <c r="A154" s="28">
        <v>137</v>
      </c>
      <c r="B154" s="14" t="s">
        <v>124</v>
      </c>
      <c r="C154" s="17">
        <v>0</v>
      </c>
      <c r="D154" s="17">
        <v>0</v>
      </c>
      <c r="E154" s="17">
        <v>0</v>
      </c>
      <c r="F154" s="15">
        <f>SUM(C154+D154+E154)</f>
        <v>0</v>
      </c>
      <c r="G154" s="15">
        <f t="shared" si="115"/>
        <v>0</v>
      </c>
      <c r="H154" s="17">
        <v>0</v>
      </c>
      <c r="I154" s="17">
        <v>0</v>
      </c>
      <c r="J154" s="43">
        <f>SUM(G154+H154+I154)</f>
        <v>0</v>
      </c>
      <c r="K154" s="15">
        <f t="shared" si="116"/>
        <v>0</v>
      </c>
      <c r="L154" s="17">
        <v>0</v>
      </c>
      <c r="M154" s="17">
        <v>0</v>
      </c>
      <c r="N154" s="43">
        <f>SUM(K154+L154+M154)</f>
        <v>0</v>
      </c>
      <c r="O154" s="34">
        <v>137</v>
      </c>
    </row>
    <row r="155" spans="1:15" ht="12.75" customHeight="1" x14ac:dyDescent="0.2">
      <c r="A155" s="28">
        <v>138</v>
      </c>
      <c r="B155" s="16" t="s">
        <v>126</v>
      </c>
      <c r="C155" s="15">
        <f>SUM(C156+C157+C158)+C161</f>
        <v>194.00000000000003</v>
      </c>
      <c r="D155" s="15">
        <f t="shared" ref="D155:E155" si="117">SUM(D156+D157+D158)+D161</f>
        <v>3.5</v>
      </c>
      <c r="E155" s="15">
        <f t="shared" si="117"/>
        <v>0.1</v>
      </c>
      <c r="F155" s="15">
        <f t="shared" ref="F155:G155" si="118">SUM(F156+F157+F158)+F161</f>
        <v>197.6</v>
      </c>
      <c r="G155" s="15">
        <f t="shared" si="118"/>
        <v>197.6</v>
      </c>
      <c r="H155" s="15">
        <f t="shared" ref="H155:N155" si="119">SUM(H156+H157+H158)+H161</f>
        <v>8.2999999999999989</v>
      </c>
      <c r="I155" s="15">
        <f t="shared" si="119"/>
        <v>-0.1</v>
      </c>
      <c r="J155" s="43">
        <f t="shared" si="119"/>
        <v>205.80000000000004</v>
      </c>
      <c r="K155" s="15">
        <f t="shared" si="119"/>
        <v>205.80000000000004</v>
      </c>
      <c r="L155" s="15">
        <f t="shared" si="119"/>
        <v>-8</v>
      </c>
      <c r="M155" s="15">
        <f t="shared" si="119"/>
        <v>0</v>
      </c>
      <c r="N155" s="43">
        <f t="shared" si="119"/>
        <v>197.8</v>
      </c>
      <c r="O155" s="34">
        <v>138</v>
      </c>
    </row>
    <row r="156" spans="1:15" ht="12.75" customHeight="1" x14ac:dyDescent="0.2">
      <c r="A156" s="28">
        <v>139</v>
      </c>
      <c r="B156" s="14" t="s">
        <v>119</v>
      </c>
      <c r="C156" s="17">
        <v>0</v>
      </c>
      <c r="D156" s="17">
        <v>0</v>
      </c>
      <c r="E156" s="17">
        <v>0</v>
      </c>
      <c r="F156" s="15">
        <f>SUM(C156+D156+E156)</f>
        <v>0</v>
      </c>
      <c r="G156" s="15">
        <f t="shared" ref="G156:G157" si="120">SUM(F156)</f>
        <v>0</v>
      </c>
      <c r="H156" s="17">
        <v>0</v>
      </c>
      <c r="I156" s="17">
        <v>0</v>
      </c>
      <c r="J156" s="43">
        <f>SUM(G156+H156+I156)</f>
        <v>0</v>
      </c>
      <c r="K156" s="15">
        <f t="shared" ref="K156:K157" si="121">SUM(J156)</f>
        <v>0</v>
      </c>
      <c r="L156" s="17">
        <v>0</v>
      </c>
      <c r="M156" s="17">
        <v>0</v>
      </c>
      <c r="N156" s="43">
        <f>SUM(K156+L156+M156)</f>
        <v>0</v>
      </c>
      <c r="O156" s="34">
        <v>139</v>
      </c>
    </row>
    <row r="157" spans="1:15" ht="12.75" customHeight="1" x14ac:dyDescent="0.2">
      <c r="A157" s="28">
        <v>140</v>
      </c>
      <c r="B157" s="14" t="s">
        <v>120</v>
      </c>
      <c r="C157" s="17">
        <v>6</v>
      </c>
      <c r="D157" s="17">
        <v>-3</v>
      </c>
      <c r="E157" s="17">
        <v>0.1</v>
      </c>
      <c r="F157" s="15">
        <f>SUM(C157+D157+E157)</f>
        <v>3.1</v>
      </c>
      <c r="G157" s="15">
        <f t="shared" si="120"/>
        <v>3.1</v>
      </c>
      <c r="H157" s="17">
        <v>-1.8</v>
      </c>
      <c r="I157" s="17">
        <v>0</v>
      </c>
      <c r="J157" s="43">
        <f>SUM(G157+H157+I157)</f>
        <v>1.3</v>
      </c>
      <c r="K157" s="15">
        <f t="shared" si="121"/>
        <v>1.3</v>
      </c>
      <c r="L157" s="17">
        <v>1.8</v>
      </c>
      <c r="M157" s="17">
        <v>0</v>
      </c>
      <c r="N157" s="43">
        <f>SUM(K157+L157+M157)</f>
        <v>3.1</v>
      </c>
      <c r="O157" s="34">
        <v>140</v>
      </c>
    </row>
    <row r="158" spans="1:15" ht="12.75" customHeight="1" x14ac:dyDescent="0.2">
      <c r="A158" s="28">
        <v>141</v>
      </c>
      <c r="B158" s="14" t="s">
        <v>121</v>
      </c>
      <c r="C158" s="15">
        <f>SUM(C159+C160)</f>
        <v>184.90000000000003</v>
      </c>
      <c r="D158" s="15">
        <f t="shared" ref="D158:N158" si="122">SUM(D159+D160)</f>
        <v>0.40000000000000013</v>
      </c>
      <c r="E158" s="15">
        <f t="shared" si="122"/>
        <v>0</v>
      </c>
      <c r="F158" s="15">
        <f t="shared" si="122"/>
        <v>185.3</v>
      </c>
      <c r="G158" s="15">
        <f t="shared" si="122"/>
        <v>185.3</v>
      </c>
      <c r="H158" s="15">
        <f t="shared" si="122"/>
        <v>18.7</v>
      </c>
      <c r="I158" s="15">
        <f t="shared" si="122"/>
        <v>-0.1</v>
      </c>
      <c r="J158" s="43">
        <f t="shared" si="122"/>
        <v>203.90000000000003</v>
      </c>
      <c r="K158" s="15">
        <f t="shared" si="122"/>
        <v>203.90000000000003</v>
      </c>
      <c r="L158" s="15">
        <f t="shared" si="122"/>
        <v>-9.8000000000000007</v>
      </c>
      <c r="M158" s="15">
        <f t="shared" si="122"/>
        <v>0</v>
      </c>
      <c r="N158" s="43">
        <f t="shared" si="122"/>
        <v>194.10000000000002</v>
      </c>
      <c r="O158" s="34">
        <v>141</v>
      </c>
    </row>
    <row r="159" spans="1:15" ht="12.75" customHeight="1" x14ac:dyDescent="0.2">
      <c r="A159" s="28">
        <v>142</v>
      </c>
      <c r="B159" s="14" t="s">
        <v>122</v>
      </c>
      <c r="C159" s="15">
        <v>102.80000000000004</v>
      </c>
      <c r="D159" s="15">
        <v>-1.4</v>
      </c>
      <c r="E159" s="15">
        <v>0</v>
      </c>
      <c r="F159" s="15">
        <f>SUM(C159+D159+E159)</f>
        <v>101.40000000000003</v>
      </c>
      <c r="G159" s="15">
        <f t="shared" ref="G159:G161" si="123">SUM(F159)</f>
        <v>101.40000000000003</v>
      </c>
      <c r="H159" s="15">
        <v>2.2999999999999998</v>
      </c>
      <c r="I159" s="15">
        <v>-0.1</v>
      </c>
      <c r="J159" s="43">
        <f>SUM(G159+H159+I159)</f>
        <v>103.60000000000004</v>
      </c>
      <c r="K159" s="15">
        <f t="shared" ref="K159:K161" si="124">SUM(J159)</f>
        <v>103.60000000000004</v>
      </c>
      <c r="L159" s="15">
        <v>0.1</v>
      </c>
      <c r="M159" s="15">
        <v>0</v>
      </c>
      <c r="N159" s="43">
        <f>SUM(K159+L159+M159)</f>
        <v>103.70000000000003</v>
      </c>
      <c r="O159" s="34">
        <v>142</v>
      </c>
    </row>
    <row r="160" spans="1:15" ht="12.75" customHeight="1" x14ac:dyDescent="0.2">
      <c r="A160" s="28">
        <v>143</v>
      </c>
      <c r="B160" s="14" t="s">
        <v>123</v>
      </c>
      <c r="C160" s="15">
        <v>82.1</v>
      </c>
      <c r="D160" s="15">
        <v>1.8</v>
      </c>
      <c r="E160" s="15">
        <v>0</v>
      </c>
      <c r="F160" s="15">
        <f>SUM(C160+D160+E160)</f>
        <v>83.899999999999991</v>
      </c>
      <c r="G160" s="15">
        <f t="shared" si="123"/>
        <v>83.899999999999991</v>
      </c>
      <c r="H160" s="15">
        <v>16.399999999999999</v>
      </c>
      <c r="I160" s="15">
        <v>0</v>
      </c>
      <c r="J160" s="43">
        <f>SUM(G160+H160+I160)</f>
        <v>100.29999999999998</v>
      </c>
      <c r="K160" s="15">
        <f t="shared" si="124"/>
        <v>100.29999999999998</v>
      </c>
      <c r="L160" s="15">
        <v>-9.9</v>
      </c>
      <c r="M160" s="15">
        <v>0</v>
      </c>
      <c r="N160" s="43">
        <f>SUM(K160+L160+M160)</f>
        <v>90.399999999999977</v>
      </c>
      <c r="O160" s="34">
        <v>143</v>
      </c>
    </row>
    <row r="161" spans="1:15" ht="12.75" customHeight="1" x14ac:dyDescent="0.2">
      <c r="A161" s="28">
        <v>144</v>
      </c>
      <c r="B161" s="14" t="s">
        <v>127</v>
      </c>
      <c r="C161" s="15">
        <v>3.0999999999999996</v>
      </c>
      <c r="D161" s="15">
        <v>6.1</v>
      </c>
      <c r="E161" s="15">
        <v>0</v>
      </c>
      <c r="F161" s="15">
        <f>SUM(C161+D161+E161)</f>
        <v>9.1999999999999993</v>
      </c>
      <c r="G161" s="15">
        <f t="shared" si="123"/>
        <v>9.1999999999999993</v>
      </c>
      <c r="H161" s="15">
        <v>-8.6</v>
      </c>
      <c r="I161" s="15">
        <v>0</v>
      </c>
      <c r="J161" s="43">
        <f>SUM(G161+H161+I161)</f>
        <v>0.59999999999999964</v>
      </c>
      <c r="K161" s="15">
        <f t="shared" si="124"/>
        <v>0.59999999999999964</v>
      </c>
      <c r="L161" s="15">
        <v>0</v>
      </c>
      <c r="M161" s="15">
        <v>0</v>
      </c>
      <c r="N161" s="43">
        <f>SUM(K161+L161+M161)</f>
        <v>0.59999999999999964</v>
      </c>
      <c r="O161" s="34">
        <v>144</v>
      </c>
    </row>
    <row r="162" spans="1:15" ht="12.75" customHeight="1" x14ac:dyDescent="0.2">
      <c r="A162" s="28">
        <v>145</v>
      </c>
      <c r="B162" s="13" t="s">
        <v>128</v>
      </c>
      <c r="C162" s="41">
        <f>SUM(C163+C176+C198+C209)</f>
        <v>56732.2</v>
      </c>
      <c r="D162" s="41">
        <f t="shared" ref="D162:N162" si="125">SUM(D163+D176+D198+D209)</f>
        <v>-330.90000000000003</v>
      </c>
      <c r="E162" s="41">
        <f t="shared" si="125"/>
        <v>13.6</v>
      </c>
      <c r="F162" s="41">
        <f t="shared" si="125"/>
        <v>56414.899999999994</v>
      </c>
      <c r="G162" s="41">
        <f t="shared" si="125"/>
        <v>56414.899999999994</v>
      </c>
      <c r="H162" s="41">
        <f t="shared" si="125"/>
        <v>-537</v>
      </c>
      <c r="I162" s="41">
        <f t="shared" si="125"/>
        <v>-14.899999999999999</v>
      </c>
      <c r="J162" s="42">
        <f t="shared" si="125"/>
        <v>55862.999999999993</v>
      </c>
      <c r="K162" s="41">
        <f t="shared" si="125"/>
        <v>55862.999999999993</v>
      </c>
      <c r="L162" s="41">
        <f t="shared" si="125"/>
        <v>971.80000000000018</v>
      </c>
      <c r="M162" s="41">
        <f t="shared" si="125"/>
        <v>-1.9000000000000001</v>
      </c>
      <c r="N162" s="42">
        <f t="shared" si="125"/>
        <v>56832.899999999994</v>
      </c>
      <c r="O162" s="34">
        <v>145</v>
      </c>
    </row>
    <row r="163" spans="1:15" ht="12.75" customHeight="1" x14ac:dyDescent="0.2">
      <c r="A163" s="28">
        <v>146</v>
      </c>
      <c r="B163" s="13" t="s">
        <v>129</v>
      </c>
      <c r="C163" s="41">
        <f>SUM(C164+C165)</f>
        <v>3944.2000000000003</v>
      </c>
      <c r="D163" s="41">
        <f t="shared" ref="D163:N163" si="126">SUM(D164+D165)</f>
        <v>-15.300000000000004</v>
      </c>
      <c r="E163" s="41">
        <f t="shared" si="126"/>
        <v>0</v>
      </c>
      <c r="F163" s="41">
        <f t="shared" si="126"/>
        <v>3928.9</v>
      </c>
      <c r="G163" s="41">
        <f t="shared" si="126"/>
        <v>3928.9</v>
      </c>
      <c r="H163" s="41">
        <f t="shared" si="126"/>
        <v>-20.299999999999997</v>
      </c>
      <c r="I163" s="41">
        <f t="shared" si="126"/>
        <v>0</v>
      </c>
      <c r="J163" s="42">
        <f t="shared" si="126"/>
        <v>3908.6000000000004</v>
      </c>
      <c r="K163" s="41">
        <f t="shared" si="126"/>
        <v>3908.6000000000004</v>
      </c>
      <c r="L163" s="41">
        <f t="shared" si="126"/>
        <v>-20.299999999999997</v>
      </c>
      <c r="M163" s="41">
        <f t="shared" si="126"/>
        <v>0</v>
      </c>
      <c r="N163" s="42">
        <f t="shared" si="126"/>
        <v>3888.3</v>
      </c>
      <c r="O163" s="34">
        <v>146</v>
      </c>
    </row>
    <row r="164" spans="1:15" ht="12.75" customHeight="1" x14ac:dyDescent="0.2">
      <c r="A164" s="28">
        <v>147</v>
      </c>
      <c r="B164" s="16" t="s">
        <v>130</v>
      </c>
      <c r="C164" s="17">
        <v>0</v>
      </c>
      <c r="D164" s="17">
        <v>0</v>
      </c>
      <c r="E164" s="17">
        <v>0</v>
      </c>
      <c r="F164" s="15">
        <f>SUM(C164+D164+E164)</f>
        <v>0</v>
      </c>
      <c r="G164" s="15">
        <f>SUM(F164)</f>
        <v>0</v>
      </c>
      <c r="H164" s="17">
        <v>0</v>
      </c>
      <c r="I164" s="17">
        <v>0</v>
      </c>
      <c r="J164" s="43">
        <f>SUM(G164+H164+I164)</f>
        <v>0</v>
      </c>
      <c r="K164" s="15">
        <f>SUM(J164)</f>
        <v>0</v>
      </c>
      <c r="L164" s="17">
        <v>0</v>
      </c>
      <c r="M164" s="17">
        <v>0</v>
      </c>
      <c r="N164" s="43">
        <f>SUM(K164+L164+M164)</f>
        <v>0</v>
      </c>
      <c r="O164" s="34">
        <v>147</v>
      </c>
    </row>
    <row r="165" spans="1:15" ht="12.75" customHeight="1" x14ac:dyDescent="0.2">
      <c r="A165" s="28">
        <v>148</v>
      </c>
      <c r="B165" s="16" t="s">
        <v>131</v>
      </c>
      <c r="C165" s="15">
        <f>SUM(C166+C171)</f>
        <v>3944.2000000000003</v>
      </c>
      <c r="D165" s="15">
        <f t="shared" ref="D165:N165" si="127">SUM(D166+D171)</f>
        <v>-15.300000000000004</v>
      </c>
      <c r="E165" s="15">
        <f t="shared" si="127"/>
        <v>0</v>
      </c>
      <c r="F165" s="15">
        <f t="shared" si="127"/>
        <v>3928.9</v>
      </c>
      <c r="G165" s="15">
        <f t="shared" si="127"/>
        <v>3928.9</v>
      </c>
      <c r="H165" s="15">
        <f t="shared" si="127"/>
        <v>-20.299999999999997</v>
      </c>
      <c r="I165" s="15">
        <f t="shared" si="127"/>
        <v>0</v>
      </c>
      <c r="J165" s="43">
        <f t="shared" si="127"/>
        <v>3908.6000000000004</v>
      </c>
      <c r="K165" s="15">
        <f t="shared" si="127"/>
        <v>3908.6000000000004</v>
      </c>
      <c r="L165" s="15">
        <f t="shared" si="127"/>
        <v>-20.299999999999997</v>
      </c>
      <c r="M165" s="15">
        <f t="shared" si="127"/>
        <v>0</v>
      </c>
      <c r="N165" s="43">
        <f t="shared" si="127"/>
        <v>3888.3</v>
      </c>
      <c r="O165" s="34">
        <v>148</v>
      </c>
    </row>
    <row r="166" spans="1:15" ht="12.75" customHeight="1" x14ac:dyDescent="0.2">
      <c r="A166" s="28">
        <v>149</v>
      </c>
      <c r="B166" s="16" t="s">
        <v>132</v>
      </c>
      <c r="C166" s="15">
        <f>SUM(C167+C168+C169+C170)</f>
        <v>1110.8000000000002</v>
      </c>
      <c r="D166" s="15">
        <f t="shared" ref="D166:N166" si="128">SUM(D167+D168+D169+D170)</f>
        <v>2</v>
      </c>
      <c r="E166" s="15">
        <f t="shared" si="128"/>
        <v>0</v>
      </c>
      <c r="F166" s="15">
        <f t="shared" si="128"/>
        <v>1112.8000000000002</v>
      </c>
      <c r="G166" s="15">
        <f t="shared" si="128"/>
        <v>1112.8000000000002</v>
      </c>
      <c r="H166" s="15">
        <f t="shared" si="128"/>
        <v>1.0999999999999996</v>
      </c>
      <c r="I166" s="15">
        <f t="shared" si="128"/>
        <v>0</v>
      </c>
      <c r="J166" s="43">
        <f t="shared" si="128"/>
        <v>1113.9000000000003</v>
      </c>
      <c r="K166" s="15">
        <f t="shared" si="128"/>
        <v>1113.9000000000003</v>
      </c>
      <c r="L166" s="15">
        <f t="shared" si="128"/>
        <v>1.0999999999999996</v>
      </c>
      <c r="M166" s="15">
        <f t="shared" si="128"/>
        <v>0</v>
      </c>
      <c r="N166" s="43">
        <f t="shared" si="128"/>
        <v>1115.0000000000002</v>
      </c>
      <c r="O166" s="34">
        <v>149</v>
      </c>
    </row>
    <row r="167" spans="1:15" ht="12.75" customHeight="1" x14ac:dyDescent="0.2">
      <c r="A167" s="28">
        <v>150</v>
      </c>
      <c r="B167" s="14" t="s">
        <v>133</v>
      </c>
      <c r="C167" s="15">
        <v>462.80000000000007</v>
      </c>
      <c r="D167" s="15">
        <v>2.6</v>
      </c>
      <c r="E167" s="15">
        <v>0</v>
      </c>
      <c r="F167" s="15">
        <f>SUM(C167+D167+E167)</f>
        <v>465.40000000000009</v>
      </c>
      <c r="G167" s="15">
        <f t="shared" ref="G167:G170" si="129">SUM(F167)</f>
        <v>465.40000000000009</v>
      </c>
      <c r="H167" s="15">
        <v>2.6</v>
      </c>
      <c r="I167" s="15">
        <v>0</v>
      </c>
      <c r="J167" s="43">
        <f>SUM(G167+H167+I167)</f>
        <v>468.00000000000011</v>
      </c>
      <c r="K167" s="15">
        <f t="shared" ref="K167:K170" si="130">SUM(J167)</f>
        <v>468.00000000000011</v>
      </c>
      <c r="L167" s="15">
        <v>2.6</v>
      </c>
      <c r="M167" s="15">
        <v>0</v>
      </c>
      <c r="N167" s="43">
        <f>SUM(K167+L167+M167)</f>
        <v>470.60000000000014</v>
      </c>
      <c r="O167" s="34">
        <v>150</v>
      </c>
    </row>
    <row r="168" spans="1:15" ht="12.75" customHeight="1" x14ac:dyDescent="0.2">
      <c r="A168" s="28">
        <v>151</v>
      </c>
      <c r="B168" s="14" t="s">
        <v>134</v>
      </c>
      <c r="C168" s="17">
        <v>0</v>
      </c>
      <c r="D168" s="17">
        <v>0</v>
      </c>
      <c r="E168" s="17">
        <v>0</v>
      </c>
      <c r="F168" s="15">
        <f>SUM(C168+D168+E168)</f>
        <v>0</v>
      </c>
      <c r="G168" s="15">
        <f t="shared" si="129"/>
        <v>0</v>
      </c>
      <c r="H168" s="17">
        <v>0</v>
      </c>
      <c r="I168" s="17">
        <v>0</v>
      </c>
      <c r="J168" s="43">
        <f>SUM(G168+H168+I168)</f>
        <v>0</v>
      </c>
      <c r="K168" s="15">
        <f t="shared" si="130"/>
        <v>0</v>
      </c>
      <c r="L168" s="17">
        <v>0</v>
      </c>
      <c r="M168" s="17">
        <v>0</v>
      </c>
      <c r="N168" s="43">
        <f>SUM(K168+L168+M168)</f>
        <v>0</v>
      </c>
      <c r="O168" s="34">
        <v>151</v>
      </c>
    </row>
    <row r="169" spans="1:15" ht="12.75" customHeight="1" x14ac:dyDescent="0.2">
      <c r="A169" s="28">
        <v>152</v>
      </c>
      <c r="B169" s="14" t="s">
        <v>135</v>
      </c>
      <c r="C169" s="15">
        <v>510.10000000000008</v>
      </c>
      <c r="D169" s="15">
        <v>-10.9</v>
      </c>
      <c r="E169" s="15">
        <v>0</v>
      </c>
      <c r="F169" s="15">
        <f>SUM(C169+D169+E169)</f>
        <v>499.2000000000001</v>
      </c>
      <c r="G169" s="15">
        <f t="shared" si="129"/>
        <v>499.2000000000001</v>
      </c>
      <c r="H169" s="15">
        <v>-11.8</v>
      </c>
      <c r="I169" s="15">
        <v>0</v>
      </c>
      <c r="J169" s="43">
        <f>SUM(G169+H169+I169)</f>
        <v>487.40000000000009</v>
      </c>
      <c r="K169" s="15">
        <f t="shared" si="130"/>
        <v>487.40000000000009</v>
      </c>
      <c r="L169" s="15">
        <v>-11.8</v>
      </c>
      <c r="M169" s="15">
        <v>0</v>
      </c>
      <c r="N169" s="43">
        <f>SUM(K169+L169+M169)</f>
        <v>475.60000000000008</v>
      </c>
      <c r="O169" s="34">
        <v>152</v>
      </c>
    </row>
    <row r="170" spans="1:15" ht="12.75" customHeight="1" x14ac:dyDescent="0.2">
      <c r="A170" s="28">
        <v>153</v>
      </c>
      <c r="B170" s="14" t="s">
        <v>136</v>
      </c>
      <c r="C170" s="15">
        <v>137.9</v>
      </c>
      <c r="D170" s="15">
        <v>10.3</v>
      </c>
      <c r="E170" s="15">
        <v>0</v>
      </c>
      <c r="F170" s="15">
        <f>SUM(C170+D170+E170)</f>
        <v>148.20000000000002</v>
      </c>
      <c r="G170" s="15">
        <f t="shared" si="129"/>
        <v>148.20000000000002</v>
      </c>
      <c r="H170" s="15">
        <v>10.3</v>
      </c>
      <c r="I170" s="15">
        <v>0</v>
      </c>
      <c r="J170" s="43">
        <f>SUM(G170+H170+I170)</f>
        <v>158.50000000000003</v>
      </c>
      <c r="K170" s="15">
        <f t="shared" si="130"/>
        <v>158.50000000000003</v>
      </c>
      <c r="L170" s="15">
        <v>10.3</v>
      </c>
      <c r="M170" s="15">
        <v>0</v>
      </c>
      <c r="N170" s="43">
        <f>SUM(K170+L170+M170)</f>
        <v>168.80000000000004</v>
      </c>
      <c r="O170" s="34">
        <v>153</v>
      </c>
    </row>
    <row r="171" spans="1:15" ht="12.75" customHeight="1" x14ac:dyDescent="0.2">
      <c r="A171" s="28">
        <v>154</v>
      </c>
      <c r="B171" s="16" t="s">
        <v>137</v>
      </c>
      <c r="C171" s="15">
        <f>SUM(C172+C173+C174+C175)</f>
        <v>2833.4</v>
      </c>
      <c r="D171" s="15">
        <f t="shared" ref="D171:N171" si="131">SUM(D172+D173+D174+D175)</f>
        <v>-17.300000000000004</v>
      </c>
      <c r="E171" s="15">
        <f t="shared" si="131"/>
        <v>0</v>
      </c>
      <c r="F171" s="15">
        <f t="shared" si="131"/>
        <v>2816.1</v>
      </c>
      <c r="G171" s="15">
        <f t="shared" si="131"/>
        <v>2816.1</v>
      </c>
      <c r="H171" s="15">
        <f t="shared" si="131"/>
        <v>-21.4</v>
      </c>
      <c r="I171" s="15">
        <f t="shared" si="131"/>
        <v>0</v>
      </c>
      <c r="J171" s="43">
        <f t="shared" si="131"/>
        <v>2794.7</v>
      </c>
      <c r="K171" s="15">
        <f t="shared" si="131"/>
        <v>2794.7</v>
      </c>
      <c r="L171" s="15">
        <f t="shared" si="131"/>
        <v>-21.4</v>
      </c>
      <c r="M171" s="15">
        <f t="shared" si="131"/>
        <v>0</v>
      </c>
      <c r="N171" s="43">
        <f t="shared" si="131"/>
        <v>2773.3</v>
      </c>
      <c r="O171" s="34">
        <v>154</v>
      </c>
    </row>
    <row r="172" spans="1:15" ht="12.75" customHeight="1" x14ac:dyDescent="0.2">
      <c r="A172" s="28">
        <v>155</v>
      </c>
      <c r="B172" s="14" t="s">
        <v>138</v>
      </c>
      <c r="C172" s="15">
        <v>585.89999999999975</v>
      </c>
      <c r="D172" s="15">
        <v>3.8</v>
      </c>
      <c r="E172" s="15">
        <v>0</v>
      </c>
      <c r="F172" s="15">
        <f>SUM(C172+D172+E172)</f>
        <v>589.6999999999997</v>
      </c>
      <c r="G172" s="15">
        <f t="shared" ref="G172:G175" si="132">SUM(F172)</f>
        <v>589.6999999999997</v>
      </c>
      <c r="H172" s="15">
        <v>3.8</v>
      </c>
      <c r="I172" s="15">
        <v>0</v>
      </c>
      <c r="J172" s="43">
        <f>SUM(G172+H172+I172)</f>
        <v>593.49999999999966</v>
      </c>
      <c r="K172" s="15">
        <f t="shared" ref="K172:K175" si="133">SUM(J172)</f>
        <v>593.49999999999966</v>
      </c>
      <c r="L172" s="15">
        <v>3.8</v>
      </c>
      <c r="M172" s="15">
        <v>0</v>
      </c>
      <c r="N172" s="43">
        <f>SUM(K172+L172+M172)</f>
        <v>597.29999999999961</v>
      </c>
      <c r="O172" s="34">
        <v>155</v>
      </c>
    </row>
    <row r="173" spans="1:15" ht="12.75" customHeight="1" x14ac:dyDescent="0.2">
      <c r="A173" s="28">
        <v>156</v>
      </c>
      <c r="B173" s="14" t="s">
        <v>139</v>
      </c>
      <c r="C173" s="17">
        <v>0</v>
      </c>
      <c r="D173" s="17">
        <v>0</v>
      </c>
      <c r="E173" s="17">
        <v>0</v>
      </c>
      <c r="F173" s="15">
        <f>SUM(C173+D173+E173)</f>
        <v>0</v>
      </c>
      <c r="G173" s="15">
        <f t="shared" si="132"/>
        <v>0</v>
      </c>
      <c r="H173" s="17">
        <v>0</v>
      </c>
      <c r="I173" s="17">
        <v>0</v>
      </c>
      <c r="J173" s="43">
        <f>SUM(G173+H173+I173)</f>
        <v>0</v>
      </c>
      <c r="K173" s="15">
        <f t="shared" si="133"/>
        <v>0</v>
      </c>
      <c r="L173" s="17">
        <v>0</v>
      </c>
      <c r="M173" s="17">
        <v>0</v>
      </c>
      <c r="N173" s="43">
        <f>SUM(K173+L173+M173)</f>
        <v>0</v>
      </c>
      <c r="O173" s="34">
        <v>156</v>
      </c>
    </row>
    <row r="174" spans="1:15" ht="12.75" customHeight="1" x14ac:dyDescent="0.2">
      <c r="A174" s="28">
        <v>157</v>
      </c>
      <c r="B174" s="14" t="s">
        <v>140</v>
      </c>
      <c r="C174" s="15">
        <v>1637.4000000000005</v>
      </c>
      <c r="D174" s="15">
        <v>-39.700000000000003</v>
      </c>
      <c r="E174" s="15">
        <v>0</v>
      </c>
      <c r="F174" s="15">
        <f>SUM(C174+D174+E174)</f>
        <v>1597.7000000000005</v>
      </c>
      <c r="G174" s="15">
        <f t="shared" si="132"/>
        <v>1597.7000000000005</v>
      </c>
      <c r="H174" s="15">
        <v>-43.8</v>
      </c>
      <c r="I174" s="15">
        <v>0</v>
      </c>
      <c r="J174" s="43">
        <f>SUM(G174+H174+I174)</f>
        <v>1553.9000000000005</v>
      </c>
      <c r="K174" s="15">
        <f t="shared" si="133"/>
        <v>1553.9000000000005</v>
      </c>
      <c r="L174" s="15">
        <v>-43.8</v>
      </c>
      <c r="M174" s="15">
        <v>0</v>
      </c>
      <c r="N174" s="43">
        <f>SUM(K174+L174+M174)</f>
        <v>1510.1000000000006</v>
      </c>
      <c r="O174" s="34">
        <v>157</v>
      </c>
    </row>
    <row r="175" spans="1:15" ht="12.75" customHeight="1" x14ac:dyDescent="0.2">
      <c r="A175" s="28">
        <v>158</v>
      </c>
      <c r="B175" s="14" t="s">
        <v>141</v>
      </c>
      <c r="C175" s="15">
        <v>610.0999999999998</v>
      </c>
      <c r="D175" s="15">
        <v>18.600000000000001</v>
      </c>
      <c r="E175" s="15">
        <v>0</v>
      </c>
      <c r="F175" s="15">
        <f>SUM(C175+D175+E175)</f>
        <v>628.69999999999982</v>
      </c>
      <c r="G175" s="15">
        <f t="shared" si="132"/>
        <v>628.69999999999982</v>
      </c>
      <c r="H175" s="15">
        <v>18.600000000000001</v>
      </c>
      <c r="I175" s="15">
        <v>0</v>
      </c>
      <c r="J175" s="43">
        <f>SUM(G175+H175+I175)</f>
        <v>647.29999999999984</v>
      </c>
      <c r="K175" s="15">
        <f t="shared" si="133"/>
        <v>647.29999999999984</v>
      </c>
      <c r="L175" s="15">
        <v>18.600000000000001</v>
      </c>
      <c r="M175" s="15">
        <v>0</v>
      </c>
      <c r="N175" s="43">
        <f>SUM(K175+L175+M175)</f>
        <v>665.89999999999986</v>
      </c>
      <c r="O175" s="34">
        <v>158</v>
      </c>
    </row>
    <row r="176" spans="1:15" ht="12.75" customHeight="1" x14ac:dyDescent="0.2">
      <c r="A176" s="28">
        <v>159</v>
      </c>
      <c r="B176" s="13" t="s">
        <v>142</v>
      </c>
      <c r="C176" s="41">
        <f>SUM(C177+C178+C181+C188)</f>
        <v>19605.299999999996</v>
      </c>
      <c r="D176" s="41">
        <f t="shared" ref="D176:N176" si="134">SUM(D177+D178+D181+D188)</f>
        <v>-416.1</v>
      </c>
      <c r="E176" s="41">
        <f t="shared" si="134"/>
        <v>8</v>
      </c>
      <c r="F176" s="41">
        <f t="shared" si="134"/>
        <v>19197.199999999997</v>
      </c>
      <c r="G176" s="41">
        <f t="shared" si="134"/>
        <v>19197.199999999997</v>
      </c>
      <c r="H176" s="41">
        <f t="shared" si="134"/>
        <v>404.10000000000008</v>
      </c>
      <c r="I176" s="41">
        <f t="shared" si="134"/>
        <v>-5.7</v>
      </c>
      <c r="J176" s="42">
        <f t="shared" si="134"/>
        <v>19595.599999999995</v>
      </c>
      <c r="K176" s="41">
        <f t="shared" si="134"/>
        <v>19595.599999999995</v>
      </c>
      <c r="L176" s="41">
        <f t="shared" si="134"/>
        <v>1149.7</v>
      </c>
      <c r="M176" s="41">
        <f t="shared" si="134"/>
        <v>-3.2</v>
      </c>
      <c r="N176" s="42">
        <f t="shared" si="134"/>
        <v>20742.099999999995</v>
      </c>
      <c r="O176" s="34">
        <v>159</v>
      </c>
    </row>
    <row r="177" spans="1:15" ht="12.75" customHeight="1" x14ac:dyDescent="0.2">
      <c r="A177" s="28">
        <v>160</v>
      </c>
      <c r="B177" s="16" t="s">
        <v>143</v>
      </c>
      <c r="C177" s="17">
        <v>0</v>
      </c>
      <c r="D177" s="17">
        <v>0</v>
      </c>
      <c r="E177" s="17">
        <v>0</v>
      </c>
      <c r="F177" s="15">
        <f>SUM(C177+D177+E177)</f>
        <v>0</v>
      </c>
      <c r="G177" s="15">
        <f>SUM(F177)</f>
        <v>0</v>
      </c>
      <c r="H177" s="17">
        <v>0</v>
      </c>
      <c r="I177" s="17">
        <v>0</v>
      </c>
      <c r="J177" s="43">
        <f>SUM(G177+H177+I177)</f>
        <v>0</v>
      </c>
      <c r="K177" s="15">
        <f>SUM(J177)</f>
        <v>0</v>
      </c>
      <c r="L177" s="17">
        <v>0</v>
      </c>
      <c r="M177" s="17">
        <v>0</v>
      </c>
      <c r="N177" s="43">
        <f>SUM(K177+L177+M177)</f>
        <v>0</v>
      </c>
      <c r="O177" s="34">
        <v>160</v>
      </c>
    </row>
    <row r="178" spans="1:15" ht="12.75" customHeight="1" x14ac:dyDescent="0.2">
      <c r="A178" s="28">
        <v>161</v>
      </c>
      <c r="B178" s="16" t="s">
        <v>144</v>
      </c>
      <c r="C178" s="15">
        <f>SUM(C179+C180)</f>
        <v>5888.0999999999985</v>
      </c>
      <c r="D178" s="15">
        <f t="shared" ref="D178:N178" si="135">SUM(D179+D180)</f>
        <v>50.3</v>
      </c>
      <c r="E178" s="15">
        <f t="shared" si="135"/>
        <v>7.7</v>
      </c>
      <c r="F178" s="15">
        <f t="shared" si="135"/>
        <v>5946.0999999999985</v>
      </c>
      <c r="G178" s="15">
        <f t="shared" si="135"/>
        <v>5946.0999999999985</v>
      </c>
      <c r="H178" s="15">
        <f t="shared" si="135"/>
        <v>-44</v>
      </c>
      <c r="I178" s="15">
        <f t="shared" si="135"/>
        <v>-5.5</v>
      </c>
      <c r="J178" s="43">
        <f t="shared" si="135"/>
        <v>5896.5999999999985</v>
      </c>
      <c r="K178" s="15">
        <f t="shared" si="135"/>
        <v>5896.5999999999985</v>
      </c>
      <c r="L178" s="15">
        <f t="shared" si="135"/>
        <v>189.8</v>
      </c>
      <c r="M178" s="15">
        <f t="shared" si="135"/>
        <v>-3.1</v>
      </c>
      <c r="N178" s="43">
        <f t="shared" si="135"/>
        <v>6083.2999999999984</v>
      </c>
      <c r="O178" s="34">
        <v>161</v>
      </c>
    </row>
    <row r="179" spans="1:15" ht="12.75" customHeight="1" x14ac:dyDescent="0.2">
      <c r="A179" s="28">
        <v>162</v>
      </c>
      <c r="B179" s="16" t="s">
        <v>145</v>
      </c>
      <c r="C179" s="15">
        <v>5888.0999999999985</v>
      </c>
      <c r="D179" s="15">
        <v>50.3</v>
      </c>
      <c r="E179" s="15">
        <v>7.7</v>
      </c>
      <c r="F179" s="15">
        <f>SUM(C179+D179+E179)</f>
        <v>5946.0999999999985</v>
      </c>
      <c r="G179" s="15">
        <f t="shared" ref="G179:G180" si="136">SUM(F179)</f>
        <v>5946.0999999999985</v>
      </c>
      <c r="H179" s="15">
        <v>-44</v>
      </c>
      <c r="I179" s="15">
        <v>-5.5</v>
      </c>
      <c r="J179" s="43">
        <f>SUM(G179+H179+I179)</f>
        <v>5896.5999999999985</v>
      </c>
      <c r="K179" s="15">
        <f t="shared" ref="K179:K180" si="137">SUM(J179)</f>
        <v>5896.5999999999985</v>
      </c>
      <c r="L179" s="15">
        <v>189.8</v>
      </c>
      <c r="M179" s="15">
        <v>-3.1</v>
      </c>
      <c r="N179" s="43">
        <f>SUM(K179+L179+M179)</f>
        <v>6083.2999999999984</v>
      </c>
      <c r="O179" s="34">
        <v>162</v>
      </c>
    </row>
    <row r="180" spans="1:15" ht="12.75" customHeight="1" x14ac:dyDescent="0.2">
      <c r="A180" s="28">
        <v>163</v>
      </c>
      <c r="B180" s="16" t="s">
        <v>146</v>
      </c>
      <c r="C180" s="17">
        <v>0</v>
      </c>
      <c r="D180" s="17">
        <v>0</v>
      </c>
      <c r="E180" s="17">
        <v>0</v>
      </c>
      <c r="F180" s="15">
        <f>SUM(C180+D180+E180)</f>
        <v>0</v>
      </c>
      <c r="G180" s="15">
        <f t="shared" si="136"/>
        <v>0</v>
      </c>
      <c r="H180" s="17">
        <v>0</v>
      </c>
      <c r="I180" s="17">
        <v>0</v>
      </c>
      <c r="J180" s="43">
        <f>SUM(G180+H180+I180)</f>
        <v>0</v>
      </c>
      <c r="K180" s="15">
        <f t="shared" si="137"/>
        <v>0</v>
      </c>
      <c r="L180" s="17">
        <v>0</v>
      </c>
      <c r="M180" s="17">
        <v>0</v>
      </c>
      <c r="N180" s="43">
        <f>SUM(K180+L180+M180)</f>
        <v>0</v>
      </c>
      <c r="O180" s="34">
        <v>163</v>
      </c>
    </row>
    <row r="181" spans="1:15" ht="12.75" customHeight="1" x14ac:dyDescent="0.2">
      <c r="A181" s="28">
        <v>164</v>
      </c>
      <c r="B181" s="16" t="s">
        <v>147</v>
      </c>
      <c r="C181" s="15">
        <f>SUM(C182+C185)</f>
        <v>9109.4999999999982</v>
      </c>
      <c r="D181" s="15">
        <f t="shared" ref="D181:N181" si="138">SUM(D182+D185)</f>
        <v>-464.90000000000003</v>
      </c>
      <c r="E181" s="15">
        <f t="shared" si="138"/>
        <v>0.1</v>
      </c>
      <c r="F181" s="15">
        <f t="shared" si="138"/>
        <v>8644.6999999999989</v>
      </c>
      <c r="G181" s="15">
        <f t="shared" si="138"/>
        <v>8644.6999999999989</v>
      </c>
      <c r="H181" s="15">
        <f t="shared" si="138"/>
        <v>565.30000000000007</v>
      </c>
      <c r="I181" s="15">
        <f t="shared" si="138"/>
        <v>0.2</v>
      </c>
      <c r="J181" s="43">
        <f t="shared" si="138"/>
        <v>9210.1999999999971</v>
      </c>
      <c r="K181" s="15">
        <f t="shared" si="138"/>
        <v>9210.1999999999971</v>
      </c>
      <c r="L181" s="15">
        <f t="shared" si="138"/>
        <v>961</v>
      </c>
      <c r="M181" s="15">
        <f t="shared" si="138"/>
        <v>0</v>
      </c>
      <c r="N181" s="43">
        <f t="shared" si="138"/>
        <v>10171.199999999999</v>
      </c>
      <c r="O181" s="34">
        <v>164</v>
      </c>
    </row>
    <row r="182" spans="1:15" ht="12.75" customHeight="1" x14ac:dyDescent="0.2">
      <c r="A182" s="28">
        <v>165</v>
      </c>
      <c r="B182" s="16" t="s">
        <v>145</v>
      </c>
      <c r="C182" s="15">
        <f>SUM(C183+C184)</f>
        <v>4822.1000000000004</v>
      </c>
      <c r="D182" s="15">
        <f t="shared" ref="D182:N182" si="139">SUM(D183+D184)</f>
        <v>3.7</v>
      </c>
      <c r="E182" s="15">
        <f t="shared" si="139"/>
        <v>0.1</v>
      </c>
      <c r="F182" s="15">
        <f t="shared" si="139"/>
        <v>4825.9000000000005</v>
      </c>
      <c r="G182" s="15">
        <f t="shared" si="139"/>
        <v>4825.9000000000005</v>
      </c>
      <c r="H182" s="15">
        <f t="shared" si="139"/>
        <v>-3.3000000000000007</v>
      </c>
      <c r="I182" s="15">
        <f t="shared" si="139"/>
        <v>0</v>
      </c>
      <c r="J182" s="43">
        <f t="shared" si="139"/>
        <v>4822.6000000000004</v>
      </c>
      <c r="K182" s="15">
        <f t="shared" si="139"/>
        <v>4822.6000000000004</v>
      </c>
      <c r="L182" s="15">
        <f t="shared" si="139"/>
        <v>421</v>
      </c>
      <c r="M182" s="15">
        <f t="shared" si="139"/>
        <v>0</v>
      </c>
      <c r="N182" s="43">
        <f t="shared" si="139"/>
        <v>5243.6</v>
      </c>
      <c r="O182" s="34">
        <v>165</v>
      </c>
    </row>
    <row r="183" spans="1:15" ht="12.75" customHeight="1" x14ac:dyDescent="0.2">
      <c r="A183" s="28">
        <v>166</v>
      </c>
      <c r="B183" s="14" t="s">
        <v>148</v>
      </c>
      <c r="C183" s="15">
        <v>4567</v>
      </c>
      <c r="D183" s="15">
        <v>10.5</v>
      </c>
      <c r="E183" s="15">
        <v>0.1</v>
      </c>
      <c r="F183" s="15">
        <f>SUM(C183+D183+E183)</f>
        <v>4577.6000000000004</v>
      </c>
      <c r="G183" s="15">
        <f t="shared" ref="G183:G184" si="140">SUM(F183)</f>
        <v>4577.6000000000004</v>
      </c>
      <c r="H183" s="15">
        <v>15.5</v>
      </c>
      <c r="I183" s="15">
        <v>0</v>
      </c>
      <c r="J183" s="43">
        <f>SUM(G183+H183+I183)</f>
        <v>4593.1000000000004</v>
      </c>
      <c r="K183" s="15">
        <f t="shared" ref="K183:K184" si="141">SUM(J183)</f>
        <v>4593.1000000000004</v>
      </c>
      <c r="L183" s="15">
        <v>423.4</v>
      </c>
      <c r="M183" s="15">
        <v>0</v>
      </c>
      <c r="N183" s="43">
        <f>SUM(K183+L183+M183)</f>
        <v>5016.5</v>
      </c>
      <c r="O183" s="34">
        <v>166</v>
      </c>
    </row>
    <row r="184" spans="1:15" ht="12.75" customHeight="1" x14ac:dyDescent="0.2">
      <c r="A184" s="28">
        <v>167</v>
      </c>
      <c r="B184" s="14" t="s">
        <v>149</v>
      </c>
      <c r="C184" s="15">
        <v>255.1</v>
      </c>
      <c r="D184" s="15">
        <v>-6.8</v>
      </c>
      <c r="E184" s="15">
        <v>0</v>
      </c>
      <c r="F184" s="15">
        <f>SUM(C184+D184+E184)</f>
        <v>248.29999999999998</v>
      </c>
      <c r="G184" s="15">
        <f t="shared" si="140"/>
        <v>248.29999999999998</v>
      </c>
      <c r="H184" s="15">
        <v>-18.8</v>
      </c>
      <c r="I184" s="15">
        <v>0</v>
      </c>
      <c r="J184" s="43">
        <f>SUM(G184+H184+I184)</f>
        <v>229.49999999999997</v>
      </c>
      <c r="K184" s="15">
        <f t="shared" si="141"/>
        <v>229.49999999999997</v>
      </c>
      <c r="L184" s="15">
        <v>-2.4</v>
      </c>
      <c r="M184" s="15">
        <v>0</v>
      </c>
      <c r="N184" s="43">
        <f>SUM(K184+L184+M184)</f>
        <v>227.09999999999997</v>
      </c>
      <c r="O184" s="34">
        <v>167</v>
      </c>
    </row>
    <row r="185" spans="1:15" ht="12.75" customHeight="1" x14ac:dyDescent="0.2">
      <c r="A185" s="28">
        <v>168</v>
      </c>
      <c r="B185" s="16" t="s">
        <v>146</v>
      </c>
      <c r="C185" s="15">
        <f>SUM(C186+C187)</f>
        <v>4287.3999999999978</v>
      </c>
      <c r="D185" s="15">
        <f t="shared" ref="D185:N185" si="142">SUM(D186+D187)</f>
        <v>-468.6</v>
      </c>
      <c r="E185" s="15">
        <f t="shared" si="142"/>
        <v>0</v>
      </c>
      <c r="F185" s="15">
        <f t="shared" si="142"/>
        <v>3818.7999999999979</v>
      </c>
      <c r="G185" s="15">
        <f t="shared" si="142"/>
        <v>3818.7999999999979</v>
      </c>
      <c r="H185" s="15">
        <f t="shared" si="142"/>
        <v>568.6</v>
      </c>
      <c r="I185" s="15">
        <f t="shared" si="142"/>
        <v>0.2</v>
      </c>
      <c r="J185" s="43">
        <f t="shared" si="142"/>
        <v>4387.5999999999976</v>
      </c>
      <c r="K185" s="15">
        <f t="shared" si="142"/>
        <v>4387.5999999999976</v>
      </c>
      <c r="L185" s="15">
        <f t="shared" si="142"/>
        <v>540</v>
      </c>
      <c r="M185" s="15">
        <f t="shared" si="142"/>
        <v>0</v>
      </c>
      <c r="N185" s="43">
        <f t="shared" si="142"/>
        <v>4927.5999999999985</v>
      </c>
      <c r="O185" s="34">
        <v>168</v>
      </c>
    </row>
    <row r="186" spans="1:15" ht="12.75" customHeight="1" x14ac:dyDescent="0.2">
      <c r="A186" s="28">
        <v>169</v>
      </c>
      <c r="B186" s="14" t="s">
        <v>148</v>
      </c>
      <c r="C186" s="15">
        <v>3922.2999999999979</v>
      </c>
      <c r="D186" s="15">
        <v>-349.7</v>
      </c>
      <c r="E186" s="15">
        <v>0</v>
      </c>
      <c r="F186" s="15">
        <f>SUM(C186+D186+E186)</f>
        <v>3572.5999999999981</v>
      </c>
      <c r="G186" s="15">
        <f t="shared" ref="G186:G187" si="143">SUM(F186)</f>
        <v>3572.5999999999981</v>
      </c>
      <c r="H186" s="15">
        <v>139.4</v>
      </c>
      <c r="I186" s="15">
        <v>0.1</v>
      </c>
      <c r="J186" s="43">
        <f>SUM(G186+H186+I186)</f>
        <v>3712.0999999999981</v>
      </c>
      <c r="K186" s="15">
        <f t="shared" ref="K186:K187" si="144">SUM(J186)</f>
        <v>3712.0999999999981</v>
      </c>
      <c r="L186" s="15">
        <v>393.9</v>
      </c>
      <c r="M186" s="15">
        <v>0</v>
      </c>
      <c r="N186" s="43">
        <f>SUM(K186+L186+M186)</f>
        <v>4105.9999999999982</v>
      </c>
      <c r="O186" s="34">
        <v>169</v>
      </c>
    </row>
    <row r="187" spans="1:15" ht="12.75" customHeight="1" x14ac:dyDescent="0.2">
      <c r="A187" s="28">
        <v>170</v>
      </c>
      <c r="B187" s="14" t="s">
        <v>150</v>
      </c>
      <c r="C187" s="15">
        <v>365.09999999999985</v>
      </c>
      <c r="D187" s="15">
        <v>-118.9</v>
      </c>
      <c r="E187" s="15">
        <v>0</v>
      </c>
      <c r="F187" s="15">
        <f>SUM(C187+D187+E187)</f>
        <v>246.19999999999985</v>
      </c>
      <c r="G187" s="15">
        <f t="shared" si="143"/>
        <v>246.19999999999985</v>
      </c>
      <c r="H187" s="15">
        <v>429.2</v>
      </c>
      <c r="I187" s="15">
        <v>0.1</v>
      </c>
      <c r="J187" s="43">
        <f>SUM(G187+H187+I187)</f>
        <v>675.49999999999989</v>
      </c>
      <c r="K187" s="15">
        <f t="shared" si="144"/>
        <v>675.49999999999989</v>
      </c>
      <c r="L187" s="15">
        <v>146.1</v>
      </c>
      <c r="M187" s="15">
        <v>0</v>
      </c>
      <c r="N187" s="43">
        <f>SUM(K187+L187+M187)</f>
        <v>821.59999999999991</v>
      </c>
      <c r="O187" s="34">
        <v>170</v>
      </c>
    </row>
    <row r="188" spans="1:15" ht="12.75" customHeight="1" x14ac:dyDescent="0.2">
      <c r="A188" s="28">
        <v>171</v>
      </c>
      <c r="B188" s="16" t="s">
        <v>151</v>
      </c>
      <c r="C188" s="15">
        <f>SUM(C189+C192)</f>
        <v>4607.6999999999989</v>
      </c>
      <c r="D188" s="15">
        <f t="shared" ref="D188:N188" si="145">SUM(D189+D192)</f>
        <v>-1.5000000000000002</v>
      </c>
      <c r="E188" s="15">
        <f t="shared" si="145"/>
        <v>0.2</v>
      </c>
      <c r="F188" s="15">
        <f t="shared" si="145"/>
        <v>4606.3999999999996</v>
      </c>
      <c r="G188" s="15">
        <f t="shared" si="145"/>
        <v>4606.3999999999996</v>
      </c>
      <c r="H188" s="15">
        <f t="shared" si="145"/>
        <v>-117.19999999999999</v>
      </c>
      <c r="I188" s="15">
        <f t="shared" si="145"/>
        <v>-0.4</v>
      </c>
      <c r="J188" s="43">
        <f t="shared" si="145"/>
        <v>4488.7999999999993</v>
      </c>
      <c r="K188" s="15">
        <f t="shared" si="145"/>
        <v>4488.7999999999993</v>
      </c>
      <c r="L188" s="15">
        <f t="shared" si="145"/>
        <v>-1.0999999999999996</v>
      </c>
      <c r="M188" s="15">
        <f t="shared" si="145"/>
        <v>-0.1</v>
      </c>
      <c r="N188" s="43">
        <f t="shared" si="145"/>
        <v>4487.5999999999995</v>
      </c>
      <c r="O188" s="34">
        <v>171</v>
      </c>
    </row>
    <row r="189" spans="1:15" ht="12.75" customHeight="1" x14ac:dyDescent="0.2">
      <c r="A189" s="28">
        <v>172</v>
      </c>
      <c r="B189" s="16" t="s">
        <v>145</v>
      </c>
      <c r="C189" s="15">
        <f>SUM(C190+C191)</f>
        <v>2995.9999999999995</v>
      </c>
      <c r="D189" s="15">
        <f t="shared" ref="D189:N189" si="146">SUM(D190+D191)</f>
        <v>1.9000000000000001</v>
      </c>
      <c r="E189" s="15">
        <f t="shared" si="146"/>
        <v>0.2</v>
      </c>
      <c r="F189" s="15">
        <f t="shared" si="146"/>
        <v>2998.0999999999995</v>
      </c>
      <c r="G189" s="15">
        <f t="shared" si="146"/>
        <v>2998.0999999999995</v>
      </c>
      <c r="H189" s="15">
        <f t="shared" si="146"/>
        <v>-113.6</v>
      </c>
      <c r="I189" s="15">
        <f t="shared" si="146"/>
        <v>-0.4</v>
      </c>
      <c r="J189" s="43">
        <f t="shared" si="146"/>
        <v>2884.0999999999995</v>
      </c>
      <c r="K189" s="15">
        <f t="shared" si="146"/>
        <v>2884.0999999999995</v>
      </c>
      <c r="L189" s="15">
        <f t="shared" si="146"/>
        <v>2.5</v>
      </c>
      <c r="M189" s="15">
        <f t="shared" si="146"/>
        <v>-0.1</v>
      </c>
      <c r="N189" s="43">
        <f t="shared" si="146"/>
        <v>2886.4999999999995</v>
      </c>
      <c r="O189" s="34">
        <v>172</v>
      </c>
    </row>
    <row r="190" spans="1:15" ht="12.75" customHeight="1" x14ac:dyDescent="0.2">
      <c r="A190" s="28">
        <v>173</v>
      </c>
      <c r="B190" s="14" t="s">
        <v>152</v>
      </c>
      <c r="C190" s="15">
        <v>2972.1999999999994</v>
      </c>
      <c r="D190" s="15">
        <v>1.9000000000000001</v>
      </c>
      <c r="E190" s="15">
        <v>0</v>
      </c>
      <c r="F190" s="15">
        <f>SUM(C190+D190+E190)</f>
        <v>2974.0999999999995</v>
      </c>
      <c r="G190" s="15">
        <f t="shared" ref="G190:G191" si="147">SUM(F190)</f>
        <v>2974.0999999999995</v>
      </c>
      <c r="H190" s="15">
        <v>-112.5</v>
      </c>
      <c r="I190" s="15">
        <v>0</v>
      </c>
      <c r="J190" s="43">
        <f>SUM(G190+H190+I190)</f>
        <v>2861.5999999999995</v>
      </c>
      <c r="K190" s="15">
        <f t="shared" ref="K190:K191" si="148">SUM(J190)</f>
        <v>2861.5999999999995</v>
      </c>
      <c r="L190" s="15">
        <v>2.5</v>
      </c>
      <c r="M190" s="15">
        <v>0</v>
      </c>
      <c r="N190" s="43">
        <f>SUM(K190+L190+M190)</f>
        <v>2864.0999999999995</v>
      </c>
      <c r="O190" s="34">
        <v>173</v>
      </c>
    </row>
    <row r="191" spans="1:15" ht="12.75" customHeight="1" x14ac:dyDescent="0.2">
      <c r="A191" s="28">
        <v>174</v>
      </c>
      <c r="B191" s="14" t="s">
        <v>153</v>
      </c>
      <c r="C191" s="15">
        <v>23.8</v>
      </c>
      <c r="D191" s="15">
        <v>0</v>
      </c>
      <c r="E191" s="15">
        <v>0.2</v>
      </c>
      <c r="F191" s="15">
        <f>SUM(C191+D191+E191)</f>
        <v>24</v>
      </c>
      <c r="G191" s="15">
        <f t="shared" si="147"/>
        <v>24</v>
      </c>
      <c r="H191" s="15">
        <v>-1.1000000000000001</v>
      </c>
      <c r="I191" s="15">
        <v>-0.4</v>
      </c>
      <c r="J191" s="43">
        <f>SUM(G191+H191+I191)</f>
        <v>22.5</v>
      </c>
      <c r="K191" s="15">
        <f t="shared" si="148"/>
        <v>22.5</v>
      </c>
      <c r="L191" s="15">
        <v>0</v>
      </c>
      <c r="M191" s="15">
        <v>-0.1</v>
      </c>
      <c r="N191" s="43">
        <f>SUM(K191+L191+M191)</f>
        <v>22.4</v>
      </c>
      <c r="O191" s="34">
        <v>174</v>
      </c>
    </row>
    <row r="192" spans="1:15" ht="12.75" customHeight="1" x14ac:dyDescent="0.2">
      <c r="A192" s="28">
        <v>175</v>
      </c>
      <c r="B192" s="16" t="s">
        <v>146</v>
      </c>
      <c r="C192" s="15">
        <f>SUM(C193+C195+C196+C197)</f>
        <v>1611.6999999999994</v>
      </c>
      <c r="D192" s="15">
        <f t="shared" ref="D192:N192" si="149">SUM(D193+D195+D196+D197)</f>
        <v>-3.4000000000000004</v>
      </c>
      <c r="E192" s="15">
        <f t="shared" si="149"/>
        <v>0</v>
      </c>
      <c r="F192" s="15">
        <f t="shared" si="149"/>
        <v>1608.2999999999997</v>
      </c>
      <c r="G192" s="15">
        <f t="shared" si="149"/>
        <v>1608.2999999999997</v>
      </c>
      <c r="H192" s="15">
        <f t="shared" si="149"/>
        <v>-3.5999999999999996</v>
      </c>
      <c r="I192" s="15">
        <f t="shared" si="149"/>
        <v>0</v>
      </c>
      <c r="J192" s="43">
        <f t="shared" si="149"/>
        <v>1604.6999999999996</v>
      </c>
      <c r="K192" s="15">
        <f t="shared" si="149"/>
        <v>1604.6999999999996</v>
      </c>
      <c r="L192" s="15">
        <f t="shared" si="149"/>
        <v>-3.5999999999999996</v>
      </c>
      <c r="M192" s="15">
        <f t="shared" si="149"/>
        <v>0</v>
      </c>
      <c r="N192" s="43">
        <f t="shared" si="149"/>
        <v>1601.0999999999997</v>
      </c>
      <c r="O192" s="34">
        <v>175</v>
      </c>
    </row>
    <row r="193" spans="1:15" ht="12.75" customHeight="1" x14ac:dyDescent="0.2">
      <c r="A193" s="28">
        <v>176</v>
      </c>
      <c r="B193" s="14" t="s">
        <v>154</v>
      </c>
      <c r="C193" s="15">
        <v>1447.1999999999996</v>
      </c>
      <c r="D193" s="15">
        <v>2.4</v>
      </c>
      <c r="E193" s="15">
        <v>0</v>
      </c>
      <c r="F193" s="15">
        <f>SUM(C193+D193+E193)</f>
        <v>1449.5999999999997</v>
      </c>
      <c r="G193" s="15">
        <f t="shared" ref="G193:G197" si="150">SUM(F193)</f>
        <v>1449.5999999999997</v>
      </c>
      <c r="H193" s="15">
        <v>2.4</v>
      </c>
      <c r="I193" s="15">
        <v>0</v>
      </c>
      <c r="J193" s="43">
        <f>SUM(G193+H193+I193)</f>
        <v>1451.9999999999998</v>
      </c>
      <c r="K193" s="15">
        <f t="shared" ref="K193:K197" si="151">SUM(J193)</f>
        <v>1451.9999999999998</v>
      </c>
      <c r="L193" s="15">
        <v>2.4</v>
      </c>
      <c r="M193" s="15">
        <v>0</v>
      </c>
      <c r="N193" s="43">
        <f>SUM(K193+L193+M193)</f>
        <v>1454.3999999999999</v>
      </c>
      <c r="O193" s="34">
        <v>176</v>
      </c>
    </row>
    <row r="194" spans="1:15" ht="14.1" customHeight="1" x14ac:dyDescent="0.2">
      <c r="A194" s="28"/>
      <c r="B194" s="13" t="s">
        <v>195</v>
      </c>
      <c r="C194" s="41"/>
      <c r="D194" s="41"/>
      <c r="E194" s="41"/>
      <c r="F194" s="41"/>
      <c r="G194" s="41"/>
      <c r="H194" s="41"/>
      <c r="I194" s="41"/>
      <c r="J194" s="42"/>
      <c r="K194" s="41"/>
      <c r="L194" s="41"/>
      <c r="M194" s="41"/>
      <c r="N194" s="42"/>
      <c r="O194" s="34"/>
    </row>
    <row r="195" spans="1:15" ht="12.75" customHeight="1" x14ac:dyDescent="0.2">
      <c r="A195" s="28">
        <v>177</v>
      </c>
      <c r="B195" s="14" t="s">
        <v>155</v>
      </c>
      <c r="C195" s="17">
        <v>0</v>
      </c>
      <c r="D195" s="17">
        <v>0</v>
      </c>
      <c r="E195" s="17">
        <v>0</v>
      </c>
      <c r="F195" s="15">
        <f>SUM(C195+D195+E195)</f>
        <v>0</v>
      </c>
      <c r="G195" s="15">
        <f t="shared" si="150"/>
        <v>0</v>
      </c>
      <c r="H195" s="17">
        <v>0</v>
      </c>
      <c r="I195" s="17">
        <v>0</v>
      </c>
      <c r="J195" s="43">
        <f>SUM(G195+H195+I195)</f>
        <v>0</v>
      </c>
      <c r="K195" s="15">
        <f t="shared" si="151"/>
        <v>0</v>
      </c>
      <c r="L195" s="17">
        <v>0</v>
      </c>
      <c r="M195" s="17">
        <v>0</v>
      </c>
      <c r="N195" s="43">
        <f>SUM(K195+L195+M195)</f>
        <v>0</v>
      </c>
      <c r="O195" s="34">
        <v>177</v>
      </c>
    </row>
    <row r="196" spans="1:15" ht="12.75" customHeight="1" x14ac:dyDescent="0.2">
      <c r="A196" s="28">
        <v>178</v>
      </c>
      <c r="B196" s="14" t="s">
        <v>156</v>
      </c>
      <c r="C196" s="15">
        <v>142.6999999999999</v>
      </c>
      <c r="D196" s="15">
        <v>-5.9</v>
      </c>
      <c r="E196" s="15">
        <v>0</v>
      </c>
      <c r="F196" s="15">
        <f>SUM(C196+D196+E196)</f>
        <v>136.7999999999999</v>
      </c>
      <c r="G196" s="15">
        <f t="shared" si="150"/>
        <v>136.7999999999999</v>
      </c>
      <c r="H196" s="15">
        <v>-6.1</v>
      </c>
      <c r="I196" s="15">
        <v>0</v>
      </c>
      <c r="J196" s="43">
        <f>SUM(G196+H196+I196)</f>
        <v>130.6999999999999</v>
      </c>
      <c r="K196" s="15">
        <f t="shared" si="151"/>
        <v>130.6999999999999</v>
      </c>
      <c r="L196" s="15">
        <v>-6.1</v>
      </c>
      <c r="M196" s="15">
        <v>0</v>
      </c>
      <c r="N196" s="43">
        <f>SUM(K196+L196+M196)</f>
        <v>124.59999999999991</v>
      </c>
      <c r="O196" s="34">
        <v>178</v>
      </c>
    </row>
    <row r="197" spans="1:15" ht="12.75" customHeight="1" x14ac:dyDescent="0.2">
      <c r="A197" s="28">
        <v>179</v>
      </c>
      <c r="B197" s="14" t="s">
        <v>152</v>
      </c>
      <c r="C197" s="15">
        <v>21.799999999999997</v>
      </c>
      <c r="D197" s="15">
        <v>0.1</v>
      </c>
      <c r="E197" s="15">
        <v>0</v>
      </c>
      <c r="F197" s="15">
        <f>SUM(C197+D197+E197)</f>
        <v>21.9</v>
      </c>
      <c r="G197" s="15">
        <f t="shared" si="150"/>
        <v>21.9</v>
      </c>
      <c r="H197" s="15">
        <v>0.1</v>
      </c>
      <c r="I197" s="15">
        <v>0</v>
      </c>
      <c r="J197" s="43">
        <f>SUM(G197+H197+I197)</f>
        <v>22</v>
      </c>
      <c r="K197" s="15">
        <f t="shared" si="151"/>
        <v>22</v>
      </c>
      <c r="L197" s="15">
        <v>0.1</v>
      </c>
      <c r="M197" s="15">
        <v>0</v>
      </c>
      <c r="N197" s="43">
        <f>SUM(K197+L197+M197)</f>
        <v>22.1</v>
      </c>
      <c r="O197" s="34">
        <v>179</v>
      </c>
    </row>
    <row r="198" spans="1:15" ht="12.75" customHeight="1" x14ac:dyDescent="0.2">
      <c r="A198" s="28">
        <v>180</v>
      </c>
      <c r="B198" s="13" t="s">
        <v>157</v>
      </c>
      <c r="C198" s="41">
        <f>SUM(C199+C200+C201+C208)</f>
        <v>31979.000000000004</v>
      </c>
      <c r="D198" s="41">
        <f t="shared" ref="D198:N198" si="152">SUM(D199+D200+D201+D208)</f>
        <v>102.30000000000003</v>
      </c>
      <c r="E198" s="41">
        <f t="shared" si="152"/>
        <v>-0.2</v>
      </c>
      <c r="F198" s="41">
        <f t="shared" si="152"/>
        <v>32081.100000000002</v>
      </c>
      <c r="G198" s="41">
        <f t="shared" si="152"/>
        <v>32081.100000000002</v>
      </c>
      <c r="H198" s="41">
        <f t="shared" si="152"/>
        <v>-984.2</v>
      </c>
      <c r="I198" s="41">
        <f t="shared" si="152"/>
        <v>0</v>
      </c>
      <c r="J198" s="42">
        <f t="shared" si="152"/>
        <v>31096.899999999998</v>
      </c>
      <c r="K198" s="41">
        <f t="shared" si="152"/>
        <v>31096.899999999998</v>
      </c>
      <c r="L198" s="41">
        <f t="shared" si="152"/>
        <v>-83.799999999999983</v>
      </c>
      <c r="M198" s="41">
        <f t="shared" si="152"/>
        <v>0</v>
      </c>
      <c r="N198" s="42">
        <f t="shared" si="152"/>
        <v>31013.1</v>
      </c>
      <c r="O198" s="34">
        <v>180</v>
      </c>
    </row>
    <row r="199" spans="1:15" ht="12.75" customHeight="1" x14ac:dyDescent="0.2">
      <c r="A199" s="28">
        <v>181</v>
      </c>
      <c r="B199" s="14" t="s">
        <v>158</v>
      </c>
      <c r="C199" s="15">
        <v>44.500000000000043</v>
      </c>
      <c r="D199" s="15">
        <v>1.7000000000000002</v>
      </c>
      <c r="E199" s="15">
        <v>0</v>
      </c>
      <c r="F199" s="15">
        <f>SUM(C199+D199+E199)</f>
        <v>46.200000000000045</v>
      </c>
      <c r="G199" s="15">
        <f t="shared" ref="G199:G200" si="153">SUM(F199)</f>
        <v>46.200000000000045</v>
      </c>
      <c r="H199" s="15">
        <v>-4</v>
      </c>
      <c r="I199" s="15">
        <v>0</v>
      </c>
      <c r="J199" s="43">
        <f>SUM(G199+H199+I199)</f>
        <v>42.200000000000045</v>
      </c>
      <c r="K199" s="15">
        <f t="shared" ref="K199:K200" si="154">SUM(J199)</f>
        <v>42.200000000000045</v>
      </c>
      <c r="L199" s="15">
        <v>1.9000000000000001</v>
      </c>
      <c r="M199" s="15">
        <v>0</v>
      </c>
      <c r="N199" s="43">
        <f>SUM(K199+L199+M199)</f>
        <v>44.100000000000044</v>
      </c>
      <c r="O199" s="34">
        <v>181</v>
      </c>
    </row>
    <row r="200" spans="1:15" ht="12.75" customHeight="1" x14ac:dyDescent="0.2">
      <c r="A200" s="28">
        <v>182</v>
      </c>
      <c r="B200" s="14" t="s">
        <v>159</v>
      </c>
      <c r="C200" s="17">
        <v>0</v>
      </c>
      <c r="D200" s="17">
        <v>0</v>
      </c>
      <c r="E200" s="17">
        <v>0</v>
      </c>
      <c r="F200" s="15">
        <f>SUM(C200+D200+E200)</f>
        <v>0</v>
      </c>
      <c r="G200" s="15">
        <f t="shared" si="153"/>
        <v>0</v>
      </c>
      <c r="H200" s="17">
        <v>0</v>
      </c>
      <c r="I200" s="17">
        <v>0</v>
      </c>
      <c r="J200" s="43">
        <f>SUM(G200+H200+I200)</f>
        <v>0</v>
      </c>
      <c r="K200" s="15">
        <f t="shared" si="154"/>
        <v>0</v>
      </c>
      <c r="L200" s="17">
        <v>0</v>
      </c>
      <c r="M200" s="17">
        <v>0</v>
      </c>
      <c r="N200" s="43">
        <f>SUM(K200+L200+M200)</f>
        <v>0</v>
      </c>
      <c r="O200" s="34">
        <v>182</v>
      </c>
    </row>
    <row r="201" spans="1:15" ht="12.75" customHeight="1" x14ac:dyDescent="0.2">
      <c r="A201" s="28">
        <v>183</v>
      </c>
      <c r="B201" s="16" t="s">
        <v>160</v>
      </c>
      <c r="C201" s="15">
        <f>SUM(C202+C205)</f>
        <v>31934.500000000004</v>
      </c>
      <c r="D201" s="15">
        <f t="shared" ref="D201:N201" si="155">SUM(D202+D205)</f>
        <v>100.60000000000002</v>
      </c>
      <c r="E201" s="15">
        <f t="shared" si="155"/>
        <v>-0.2</v>
      </c>
      <c r="F201" s="15">
        <f t="shared" si="155"/>
        <v>32034.9</v>
      </c>
      <c r="G201" s="15">
        <f t="shared" si="155"/>
        <v>32034.9</v>
      </c>
      <c r="H201" s="15">
        <f t="shared" si="155"/>
        <v>-980.2</v>
      </c>
      <c r="I201" s="15">
        <f t="shared" si="155"/>
        <v>0</v>
      </c>
      <c r="J201" s="43">
        <f t="shared" si="155"/>
        <v>31054.699999999997</v>
      </c>
      <c r="K201" s="15">
        <f t="shared" si="155"/>
        <v>31054.699999999997</v>
      </c>
      <c r="L201" s="15">
        <f t="shared" si="155"/>
        <v>-85.699999999999989</v>
      </c>
      <c r="M201" s="15">
        <f t="shared" si="155"/>
        <v>0</v>
      </c>
      <c r="N201" s="43">
        <f t="shared" si="155"/>
        <v>30969</v>
      </c>
      <c r="O201" s="34">
        <v>183</v>
      </c>
    </row>
    <row r="202" spans="1:15" ht="12.75" customHeight="1" x14ac:dyDescent="0.2">
      <c r="A202" s="28">
        <v>184</v>
      </c>
      <c r="B202" s="21" t="s">
        <v>161</v>
      </c>
      <c r="C202" s="15">
        <f>SUM(C203+C204)</f>
        <v>20684.7</v>
      </c>
      <c r="D202" s="15">
        <f t="shared" ref="D202:N202" si="156">SUM(D203+D204)</f>
        <v>261.60000000000002</v>
      </c>
      <c r="E202" s="15">
        <f t="shared" si="156"/>
        <v>-0.1</v>
      </c>
      <c r="F202" s="15">
        <f t="shared" si="156"/>
        <v>20946.2</v>
      </c>
      <c r="G202" s="15">
        <f t="shared" si="156"/>
        <v>20946.2</v>
      </c>
      <c r="H202" s="15">
        <f t="shared" si="156"/>
        <v>-530</v>
      </c>
      <c r="I202" s="15">
        <f t="shared" si="156"/>
        <v>0</v>
      </c>
      <c r="J202" s="43">
        <f t="shared" si="156"/>
        <v>20416.199999999997</v>
      </c>
      <c r="K202" s="15">
        <f t="shared" si="156"/>
        <v>20416.199999999997</v>
      </c>
      <c r="L202" s="15">
        <f t="shared" si="156"/>
        <v>-38.899999999999991</v>
      </c>
      <c r="M202" s="15">
        <f t="shared" si="156"/>
        <v>0</v>
      </c>
      <c r="N202" s="43">
        <f t="shared" si="156"/>
        <v>20377.3</v>
      </c>
      <c r="O202" s="34">
        <v>184</v>
      </c>
    </row>
    <row r="203" spans="1:15" ht="12.75" customHeight="1" x14ac:dyDescent="0.2">
      <c r="A203" s="28">
        <v>185</v>
      </c>
      <c r="B203" s="21" t="s">
        <v>162</v>
      </c>
      <c r="C203" s="15">
        <v>2631.2</v>
      </c>
      <c r="D203" s="15">
        <v>381.6</v>
      </c>
      <c r="E203" s="15">
        <v>-0.1</v>
      </c>
      <c r="F203" s="15">
        <f>SUM(C203+D203+E203)</f>
        <v>3012.7</v>
      </c>
      <c r="G203" s="15">
        <f t="shared" ref="G203:G204" si="157">SUM(F203)</f>
        <v>3012.7</v>
      </c>
      <c r="H203" s="15">
        <v>-271.8</v>
      </c>
      <c r="I203" s="15">
        <v>0</v>
      </c>
      <c r="J203" s="43">
        <f>SUM(G203+H203+I203)</f>
        <v>2740.8999999999996</v>
      </c>
      <c r="K203" s="15">
        <f t="shared" ref="K203:K204" si="158">SUM(J203)</f>
        <v>2740.8999999999996</v>
      </c>
      <c r="L203" s="15">
        <v>-127.1</v>
      </c>
      <c r="M203" s="15">
        <v>0</v>
      </c>
      <c r="N203" s="43">
        <f>SUM(K203+L203+M203)</f>
        <v>2613.7999999999997</v>
      </c>
      <c r="O203" s="34">
        <v>185</v>
      </c>
    </row>
    <row r="204" spans="1:15" ht="12.75" customHeight="1" x14ac:dyDescent="0.2">
      <c r="A204" s="28">
        <v>186</v>
      </c>
      <c r="B204" s="21" t="s">
        <v>163</v>
      </c>
      <c r="C204" s="15">
        <v>18053.5</v>
      </c>
      <c r="D204" s="15">
        <v>-120</v>
      </c>
      <c r="E204" s="15">
        <v>0</v>
      </c>
      <c r="F204" s="15">
        <f>SUM(C204+D204+E204)</f>
        <v>17933.5</v>
      </c>
      <c r="G204" s="15">
        <f t="shared" si="157"/>
        <v>17933.5</v>
      </c>
      <c r="H204" s="15">
        <v>-258.2</v>
      </c>
      <c r="I204" s="15">
        <v>0</v>
      </c>
      <c r="J204" s="43">
        <f>SUM(G204+H204+I204)</f>
        <v>17675.3</v>
      </c>
      <c r="K204" s="15">
        <f t="shared" si="158"/>
        <v>17675.3</v>
      </c>
      <c r="L204" s="15">
        <v>88.2</v>
      </c>
      <c r="M204" s="15">
        <v>0</v>
      </c>
      <c r="N204" s="43">
        <f>SUM(K204+L204+M204)</f>
        <v>17763.5</v>
      </c>
      <c r="O204" s="34">
        <v>186</v>
      </c>
    </row>
    <row r="205" spans="1:15" ht="12.75" customHeight="1" x14ac:dyDescent="0.2">
      <c r="A205" s="28">
        <v>187</v>
      </c>
      <c r="B205" s="14" t="s">
        <v>164</v>
      </c>
      <c r="C205" s="15">
        <f>SUM(C206+C207)</f>
        <v>11249.800000000003</v>
      </c>
      <c r="D205" s="15">
        <f t="shared" ref="D205:N205" si="159">SUM(D206+D207)</f>
        <v>-161</v>
      </c>
      <c r="E205" s="15">
        <f t="shared" si="159"/>
        <v>-0.1</v>
      </c>
      <c r="F205" s="15">
        <f t="shared" si="159"/>
        <v>11088.700000000003</v>
      </c>
      <c r="G205" s="15">
        <f t="shared" si="159"/>
        <v>11088.700000000003</v>
      </c>
      <c r="H205" s="15">
        <f t="shared" si="159"/>
        <v>-450.2</v>
      </c>
      <c r="I205" s="15">
        <f t="shared" si="159"/>
        <v>0</v>
      </c>
      <c r="J205" s="43">
        <f t="shared" si="159"/>
        <v>10638.500000000002</v>
      </c>
      <c r="K205" s="15">
        <f t="shared" si="159"/>
        <v>10638.500000000002</v>
      </c>
      <c r="L205" s="15">
        <f t="shared" si="159"/>
        <v>-46.8</v>
      </c>
      <c r="M205" s="15">
        <f t="shared" si="159"/>
        <v>0</v>
      </c>
      <c r="N205" s="43">
        <f t="shared" si="159"/>
        <v>10591.7</v>
      </c>
      <c r="O205" s="34">
        <v>187</v>
      </c>
    </row>
    <row r="206" spans="1:15" ht="12.75" customHeight="1" x14ac:dyDescent="0.2">
      <c r="A206" s="28">
        <v>188</v>
      </c>
      <c r="B206" s="14" t="s">
        <v>162</v>
      </c>
      <c r="C206" s="15">
        <v>990.99999999999977</v>
      </c>
      <c r="D206" s="15">
        <v>-18.8</v>
      </c>
      <c r="E206" s="15">
        <v>-0.1</v>
      </c>
      <c r="F206" s="15">
        <f>SUM(C206+D206+E206)</f>
        <v>972.0999999999998</v>
      </c>
      <c r="G206" s="15">
        <f t="shared" ref="G206:G208" si="160">SUM(F206)</f>
        <v>972.0999999999998</v>
      </c>
      <c r="H206" s="15">
        <v>167.7</v>
      </c>
      <c r="I206" s="15">
        <v>0</v>
      </c>
      <c r="J206" s="43">
        <f>SUM(G206+H206+I206)</f>
        <v>1139.7999999999997</v>
      </c>
      <c r="K206" s="15">
        <f t="shared" ref="K206:K208" si="161">SUM(J206)</f>
        <v>1139.7999999999997</v>
      </c>
      <c r="L206" s="15">
        <v>-109.6</v>
      </c>
      <c r="M206" s="15">
        <v>0</v>
      </c>
      <c r="N206" s="43">
        <f>SUM(K206+L206+M206)</f>
        <v>1030.1999999999998</v>
      </c>
      <c r="O206" s="34">
        <v>188</v>
      </c>
    </row>
    <row r="207" spans="1:15" ht="12.75" customHeight="1" x14ac:dyDescent="0.2">
      <c r="A207" s="28">
        <v>189</v>
      </c>
      <c r="B207" s="14" t="s">
        <v>163</v>
      </c>
      <c r="C207" s="15">
        <v>10258.800000000003</v>
      </c>
      <c r="D207" s="15">
        <v>-142.19999999999999</v>
      </c>
      <c r="E207" s="15">
        <v>0</v>
      </c>
      <c r="F207" s="15">
        <f>SUM(C207+D207+E207)</f>
        <v>10116.600000000002</v>
      </c>
      <c r="G207" s="15">
        <f t="shared" si="160"/>
        <v>10116.600000000002</v>
      </c>
      <c r="H207" s="15">
        <v>-617.9</v>
      </c>
      <c r="I207" s="15">
        <v>0</v>
      </c>
      <c r="J207" s="43">
        <f>SUM(G207+H207+I207)</f>
        <v>9498.7000000000025</v>
      </c>
      <c r="K207" s="15">
        <f t="shared" si="161"/>
        <v>9498.7000000000025</v>
      </c>
      <c r="L207" s="15">
        <v>62.8</v>
      </c>
      <c r="M207" s="15">
        <v>0</v>
      </c>
      <c r="N207" s="43">
        <f>SUM(K207+L207+M207)</f>
        <v>9561.5000000000018</v>
      </c>
      <c r="O207" s="34">
        <v>189</v>
      </c>
    </row>
    <row r="208" spans="1:15" ht="12.75" customHeight="1" x14ac:dyDescent="0.2">
      <c r="A208" s="28">
        <v>190</v>
      </c>
      <c r="B208" s="16" t="s">
        <v>165</v>
      </c>
      <c r="C208" s="17">
        <v>0</v>
      </c>
      <c r="D208" s="17">
        <v>0</v>
      </c>
      <c r="E208" s="17">
        <v>0</v>
      </c>
      <c r="F208" s="15">
        <f>SUM(C208+D208+E208)</f>
        <v>0</v>
      </c>
      <c r="G208" s="15">
        <f t="shared" si="160"/>
        <v>0</v>
      </c>
      <c r="H208" s="17">
        <v>0</v>
      </c>
      <c r="I208" s="17">
        <v>0</v>
      </c>
      <c r="J208" s="43">
        <f>SUM(G208+H208+I208)</f>
        <v>0</v>
      </c>
      <c r="K208" s="15">
        <f t="shared" si="161"/>
        <v>0</v>
      </c>
      <c r="L208" s="17">
        <v>0</v>
      </c>
      <c r="M208" s="17">
        <v>0</v>
      </c>
      <c r="N208" s="43">
        <f>SUM(K208+L208+M208)</f>
        <v>0</v>
      </c>
      <c r="O208" s="34">
        <v>190</v>
      </c>
    </row>
    <row r="209" spans="1:15" ht="12.75" customHeight="1" x14ac:dyDescent="0.2">
      <c r="A209" s="28">
        <v>191</v>
      </c>
      <c r="B209" s="13" t="s">
        <v>166</v>
      </c>
      <c r="C209" s="41">
        <f>SUM(C210+C214+C218+C224)</f>
        <v>1203.7000000000003</v>
      </c>
      <c r="D209" s="41">
        <f t="shared" ref="D209:E209" si="162">SUM(D210+D214+D218+D224)</f>
        <v>-1.7999999999999972</v>
      </c>
      <c r="E209" s="41">
        <f t="shared" si="162"/>
        <v>5.8</v>
      </c>
      <c r="F209" s="41">
        <f>SUM(F210+F214+F218+F224)</f>
        <v>1207.7000000000005</v>
      </c>
      <c r="G209" s="41">
        <f>SUM(G210+G214+G218+G224)</f>
        <v>1207.7000000000005</v>
      </c>
      <c r="H209" s="41">
        <f t="shared" ref="H209:I209" si="163">SUM(H210+H214+H218+H224)</f>
        <v>63.400000000000006</v>
      </c>
      <c r="I209" s="41">
        <f t="shared" si="163"/>
        <v>-9.1999999999999993</v>
      </c>
      <c r="J209" s="42">
        <f>SUM(J210+J214+J218+J224)</f>
        <v>1261.9000000000003</v>
      </c>
      <c r="K209" s="41">
        <f>SUM(K210+K214+K218+K224)</f>
        <v>1261.9000000000003</v>
      </c>
      <c r="L209" s="41">
        <f t="shared" ref="L209:M209" si="164">SUM(L210+L214+L218+L224)</f>
        <v>-73.8</v>
      </c>
      <c r="M209" s="41">
        <f t="shared" si="164"/>
        <v>1.3</v>
      </c>
      <c r="N209" s="42">
        <f>SUM(N210+N214+N218+N224)</f>
        <v>1189.4000000000003</v>
      </c>
      <c r="O209" s="34">
        <v>191</v>
      </c>
    </row>
    <row r="210" spans="1:15" ht="12.75" customHeight="1" x14ac:dyDescent="0.2">
      <c r="A210" s="28">
        <v>192</v>
      </c>
      <c r="B210" s="16" t="s">
        <v>167</v>
      </c>
      <c r="C210" s="15">
        <f>SUM(C211+C212)</f>
        <v>280.50000000000006</v>
      </c>
      <c r="D210" s="15">
        <f t="shared" ref="D210:N210" si="165">SUM(D211+D212)</f>
        <v>0</v>
      </c>
      <c r="E210" s="15">
        <f t="shared" si="165"/>
        <v>5.8</v>
      </c>
      <c r="F210" s="15">
        <f t="shared" si="165"/>
        <v>286.30000000000007</v>
      </c>
      <c r="G210" s="15">
        <f t="shared" si="165"/>
        <v>286.30000000000007</v>
      </c>
      <c r="H210" s="15">
        <f t="shared" si="165"/>
        <v>0</v>
      </c>
      <c r="I210" s="15">
        <f t="shared" si="165"/>
        <v>-9.1999999999999993</v>
      </c>
      <c r="J210" s="43">
        <f t="shared" si="165"/>
        <v>277.10000000000008</v>
      </c>
      <c r="K210" s="15">
        <f t="shared" si="165"/>
        <v>277.10000000000008</v>
      </c>
      <c r="L210" s="15">
        <f t="shared" si="165"/>
        <v>0</v>
      </c>
      <c r="M210" s="15">
        <f t="shared" si="165"/>
        <v>1.3</v>
      </c>
      <c r="N210" s="43">
        <f t="shared" si="165"/>
        <v>278.40000000000009</v>
      </c>
      <c r="O210" s="34">
        <v>192</v>
      </c>
    </row>
    <row r="211" spans="1:15" ht="12.75" customHeight="1" x14ac:dyDescent="0.2">
      <c r="A211" s="28">
        <v>193</v>
      </c>
      <c r="B211" s="14" t="s">
        <v>145</v>
      </c>
      <c r="C211" s="15">
        <v>280.50000000000006</v>
      </c>
      <c r="D211" s="15">
        <v>0</v>
      </c>
      <c r="E211" s="15">
        <v>5.8</v>
      </c>
      <c r="F211" s="15">
        <f>SUM(C211+D211+E211)</f>
        <v>286.30000000000007</v>
      </c>
      <c r="G211" s="15">
        <f>SUM(F211)</f>
        <v>286.30000000000007</v>
      </c>
      <c r="H211" s="15">
        <v>0</v>
      </c>
      <c r="I211" s="15">
        <v>-9.1999999999999993</v>
      </c>
      <c r="J211" s="43">
        <f>SUM(G211+H211+I211)</f>
        <v>277.10000000000008</v>
      </c>
      <c r="K211" s="15">
        <f>SUM(J211)</f>
        <v>277.10000000000008</v>
      </c>
      <c r="L211" s="15">
        <v>0</v>
      </c>
      <c r="M211" s="15">
        <v>1.3</v>
      </c>
      <c r="N211" s="43">
        <f>SUM(K211+L211+M211)</f>
        <v>278.40000000000009</v>
      </c>
      <c r="O211" s="34">
        <v>193</v>
      </c>
    </row>
    <row r="212" spans="1:15" ht="12.75" customHeight="1" x14ac:dyDescent="0.2">
      <c r="A212" s="28">
        <v>194</v>
      </c>
      <c r="B212" s="14" t="s">
        <v>146</v>
      </c>
      <c r="C212" s="15">
        <f>SUM(C213)</f>
        <v>0</v>
      </c>
      <c r="D212" s="15">
        <f t="shared" ref="D212:N212" si="166">SUM(D213)</f>
        <v>0</v>
      </c>
      <c r="E212" s="15">
        <f t="shared" si="166"/>
        <v>0</v>
      </c>
      <c r="F212" s="15">
        <f t="shared" si="166"/>
        <v>0</v>
      </c>
      <c r="G212" s="15">
        <f t="shared" si="166"/>
        <v>0</v>
      </c>
      <c r="H212" s="15">
        <f t="shared" si="166"/>
        <v>0</v>
      </c>
      <c r="I212" s="15">
        <f t="shared" si="166"/>
        <v>0</v>
      </c>
      <c r="J212" s="43">
        <f t="shared" si="166"/>
        <v>0</v>
      </c>
      <c r="K212" s="15">
        <f t="shared" si="166"/>
        <v>0</v>
      </c>
      <c r="L212" s="15">
        <f t="shared" si="166"/>
        <v>0</v>
      </c>
      <c r="M212" s="15">
        <f t="shared" si="166"/>
        <v>0</v>
      </c>
      <c r="N212" s="43">
        <f t="shared" si="166"/>
        <v>0</v>
      </c>
      <c r="O212" s="34">
        <v>194</v>
      </c>
    </row>
    <row r="213" spans="1:15" ht="12.75" customHeight="1" x14ac:dyDescent="0.2">
      <c r="A213" s="28">
        <v>195</v>
      </c>
      <c r="B213" s="16" t="s">
        <v>168</v>
      </c>
      <c r="C213" s="17">
        <v>0</v>
      </c>
      <c r="D213" s="17">
        <v>0</v>
      </c>
      <c r="E213" s="17">
        <v>0</v>
      </c>
      <c r="F213" s="15">
        <f>SUM(C213+D213+E213)</f>
        <v>0</v>
      </c>
      <c r="G213" s="15">
        <f>SUM(F213)</f>
        <v>0</v>
      </c>
      <c r="H213" s="17">
        <v>0</v>
      </c>
      <c r="I213" s="17">
        <v>0</v>
      </c>
      <c r="J213" s="43">
        <f>SUM(G213+H213+I213)</f>
        <v>0</v>
      </c>
      <c r="K213" s="15">
        <f>SUM(J213)</f>
        <v>0</v>
      </c>
      <c r="L213" s="17">
        <v>0</v>
      </c>
      <c r="M213" s="17">
        <v>0</v>
      </c>
      <c r="N213" s="43">
        <f>SUM(K213+L213+M213)</f>
        <v>0</v>
      </c>
      <c r="O213" s="34">
        <v>195</v>
      </c>
    </row>
    <row r="214" spans="1:15" ht="12.75" customHeight="1" x14ac:dyDescent="0.2">
      <c r="A214" s="28">
        <v>196</v>
      </c>
      <c r="B214" s="16" t="s">
        <v>169</v>
      </c>
      <c r="C214" s="15">
        <f>SUM(C215+C216)</f>
        <v>58.400000000000034</v>
      </c>
      <c r="D214" s="15">
        <f t="shared" ref="D214:N214" si="167">SUM(D215+D216)</f>
        <v>10</v>
      </c>
      <c r="E214" s="15">
        <f t="shared" si="167"/>
        <v>0</v>
      </c>
      <c r="F214" s="15">
        <f t="shared" si="167"/>
        <v>68.400000000000034</v>
      </c>
      <c r="G214" s="15">
        <f t="shared" si="167"/>
        <v>68.400000000000034</v>
      </c>
      <c r="H214" s="15">
        <f t="shared" si="167"/>
        <v>50.1</v>
      </c>
      <c r="I214" s="15">
        <f t="shared" si="167"/>
        <v>0.1</v>
      </c>
      <c r="J214" s="43">
        <f t="shared" si="167"/>
        <v>118.60000000000002</v>
      </c>
      <c r="K214" s="15">
        <f t="shared" si="167"/>
        <v>118.60000000000002</v>
      </c>
      <c r="L214" s="15">
        <f t="shared" si="167"/>
        <v>-80.2</v>
      </c>
      <c r="M214" s="15">
        <f t="shared" si="167"/>
        <v>0</v>
      </c>
      <c r="N214" s="43">
        <f t="shared" si="167"/>
        <v>38.40000000000002</v>
      </c>
      <c r="O214" s="34">
        <v>196</v>
      </c>
    </row>
    <row r="215" spans="1:15" ht="12.75" customHeight="1" x14ac:dyDescent="0.2">
      <c r="A215" s="28">
        <v>197</v>
      </c>
      <c r="B215" s="14" t="s">
        <v>170</v>
      </c>
      <c r="C215" s="17">
        <v>0</v>
      </c>
      <c r="D215" s="17">
        <v>0</v>
      </c>
      <c r="E215" s="17">
        <v>0</v>
      </c>
      <c r="F215" s="15">
        <f>SUM(C215+D215+E215)</f>
        <v>0</v>
      </c>
      <c r="G215" s="15">
        <f>SUM(F215)</f>
        <v>0</v>
      </c>
      <c r="H215" s="17">
        <v>0</v>
      </c>
      <c r="I215" s="17">
        <v>0</v>
      </c>
      <c r="J215" s="43">
        <f>SUM(G215+H215+I215)</f>
        <v>0</v>
      </c>
      <c r="K215" s="15">
        <f>SUM(J215)</f>
        <v>0</v>
      </c>
      <c r="L215" s="17">
        <v>0</v>
      </c>
      <c r="M215" s="17">
        <v>0</v>
      </c>
      <c r="N215" s="43">
        <f>SUM(K215+L215+M215)</f>
        <v>0</v>
      </c>
      <c r="O215" s="34">
        <v>197</v>
      </c>
    </row>
    <row r="216" spans="1:15" ht="12.75" customHeight="1" x14ac:dyDescent="0.2">
      <c r="A216" s="28">
        <v>198</v>
      </c>
      <c r="B216" s="14" t="s">
        <v>171</v>
      </c>
      <c r="C216" s="15">
        <f>SUM(C217)</f>
        <v>58.400000000000034</v>
      </c>
      <c r="D216" s="15">
        <f t="shared" ref="D216:N216" si="168">SUM(D217)</f>
        <v>10</v>
      </c>
      <c r="E216" s="15">
        <f t="shared" si="168"/>
        <v>0</v>
      </c>
      <c r="F216" s="15">
        <f t="shared" si="168"/>
        <v>68.400000000000034</v>
      </c>
      <c r="G216" s="15">
        <f t="shared" si="168"/>
        <v>68.400000000000034</v>
      </c>
      <c r="H216" s="15">
        <f t="shared" si="168"/>
        <v>50.1</v>
      </c>
      <c r="I216" s="15">
        <f t="shared" si="168"/>
        <v>0.1</v>
      </c>
      <c r="J216" s="43">
        <f t="shared" si="168"/>
        <v>118.60000000000002</v>
      </c>
      <c r="K216" s="15">
        <f t="shared" si="168"/>
        <v>118.60000000000002</v>
      </c>
      <c r="L216" s="15">
        <f t="shared" si="168"/>
        <v>-80.2</v>
      </c>
      <c r="M216" s="15">
        <f t="shared" si="168"/>
        <v>0</v>
      </c>
      <c r="N216" s="43">
        <f t="shared" si="168"/>
        <v>38.40000000000002</v>
      </c>
      <c r="O216" s="34">
        <v>198</v>
      </c>
    </row>
    <row r="217" spans="1:15" ht="12.75" customHeight="1" x14ac:dyDescent="0.2">
      <c r="A217" s="28">
        <v>199</v>
      </c>
      <c r="B217" s="16" t="s">
        <v>172</v>
      </c>
      <c r="C217" s="15">
        <v>58.400000000000034</v>
      </c>
      <c r="D217" s="15">
        <v>10</v>
      </c>
      <c r="E217" s="15">
        <v>0</v>
      </c>
      <c r="F217" s="15">
        <f>SUM(C217+D217+E217)</f>
        <v>68.400000000000034</v>
      </c>
      <c r="G217" s="15">
        <f>SUM(F217)</f>
        <v>68.400000000000034</v>
      </c>
      <c r="H217" s="15">
        <v>50.1</v>
      </c>
      <c r="I217" s="15">
        <v>0.1</v>
      </c>
      <c r="J217" s="43">
        <f>SUM(G217+H217+I217)</f>
        <v>118.60000000000002</v>
      </c>
      <c r="K217" s="15">
        <f>SUM(J217)</f>
        <v>118.60000000000002</v>
      </c>
      <c r="L217" s="15">
        <v>-80.2</v>
      </c>
      <c r="M217" s="15">
        <v>0</v>
      </c>
      <c r="N217" s="43">
        <f>SUM(K217+L217+M217)</f>
        <v>38.40000000000002</v>
      </c>
      <c r="O217" s="34">
        <v>199</v>
      </c>
    </row>
    <row r="218" spans="1:15" ht="12.75" customHeight="1" x14ac:dyDescent="0.2">
      <c r="A218" s="28">
        <v>200</v>
      </c>
      <c r="B218" s="16" t="s">
        <v>173</v>
      </c>
      <c r="C218" s="15">
        <f>SUM(C219+C220)</f>
        <v>556.3000000000003</v>
      </c>
      <c r="D218" s="15">
        <f t="shared" ref="D218:N218" si="169">SUM(D219+D220)</f>
        <v>-31.199999999999996</v>
      </c>
      <c r="E218" s="15">
        <f t="shared" si="169"/>
        <v>0</v>
      </c>
      <c r="F218" s="15">
        <f t="shared" si="169"/>
        <v>525.10000000000025</v>
      </c>
      <c r="G218" s="15">
        <f t="shared" si="169"/>
        <v>525.10000000000025</v>
      </c>
      <c r="H218" s="15">
        <f t="shared" si="169"/>
        <v>-7.1000000000000014</v>
      </c>
      <c r="I218" s="15">
        <f t="shared" si="169"/>
        <v>-0.1</v>
      </c>
      <c r="J218" s="43">
        <f t="shared" si="169"/>
        <v>517.9000000000002</v>
      </c>
      <c r="K218" s="15">
        <f t="shared" si="169"/>
        <v>517.9000000000002</v>
      </c>
      <c r="L218" s="15">
        <f t="shared" si="169"/>
        <v>-14</v>
      </c>
      <c r="M218" s="15">
        <f t="shared" si="169"/>
        <v>0</v>
      </c>
      <c r="N218" s="43">
        <f t="shared" si="169"/>
        <v>503.9000000000002</v>
      </c>
      <c r="O218" s="34">
        <v>200</v>
      </c>
    </row>
    <row r="219" spans="1:15" ht="12.75" customHeight="1" x14ac:dyDescent="0.2">
      <c r="A219" s="28">
        <v>201</v>
      </c>
      <c r="B219" s="14" t="s">
        <v>170</v>
      </c>
      <c r="C219" s="17">
        <v>0</v>
      </c>
      <c r="D219" s="17">
        <v>0</v>
      </c>
      <c r="E219" s="17">
        <v>0</v>
      </c>
      <c r="F219" s="15">
        <f>SUM(C219+D219+E219)</f>
        <v>0</v>
      </c>
      <c r="G219" s="15">
        <f>SUM(F219)</f>
        <v>0</v>
      </c>
      <c r="H219" s="17">
        <v>0</v>
      </c>
      <c r="I219" s="17">
        <v>0</v>
      </c>
      <c r="J219" s="43">
        <f>SUM(G219+H219+I219)</f>
        <v>0</v>
      </c>
      <c r="K219" s="15">
        <f>SUM(J219)</f>
        <v>0</v>
      </c>
      <c r="L219" s="17">
        <v>0</v>
      </c>
      <c r="M219" s="17">
        <v>0</v>
      </c>
      <c r="N219" s="43">
        <f>SUM(K219+L219+M219)</f>
        <v>0</v>
      </c>
      <c r="O219" s="34">
        <v>201</v>
      </c>
    </row>
    <row r="220" spans="1:15" ht="12.75" customHeight="1" x14ac:dyDescent="0.2">
      <c r="A220" s="28">
        <v>202</v>
      </c>
      <c r="B220" s="14" t="s">
        <v>171</v>
      </c>
      <c r="C220" s="15">
        <f>SUM(C221)</f>
        <v>556.3000000000003</v>
      </c>
      <c r="D220" s="15">
        <f t="shared" ref="D220:N220" si="170">SUM(D221)</f>
        <v>-31.199999999999996</v>
      </c>
      <c r="E220" s="15">
        <f t="shared" si="170"/>
        <v>0</v>
      </c>
      <c r="F220" s="15">
        <f t="shared" si="170"/>
        <v>525.10000000000025</v>
      </c>
      <c r="G220" s="15">
        <f t="shared" si="170"/>
        <v>525.10000000000025</v>
      </c>
      <c r="H220" s="15">
        <f t="shared" si="170"/>
        <v>-7.1000000000000014</v>
      </c>
      <c r="I220" s="15">
        <f t="shared" si="170"/>
        <v>-0.1</v>
      </c>
      <c r="J220" s="43">
        <f t="shared" si="170"/>
        <v>517.9000000000002</v>
      </c>
      <c r="K220" s="15">
        <f t="shared" si="170"/>
        <v>517.9000000000002</v>
      </c>
      <c r="L220" s="15">
        <f t="shared" si="170"/>
        <v>-14</v>
      </c>
      <c r="M220" s="15">
        <f t="shared" si="170"/>
        <v>0</v>
      </c>
      <c r="N220" s="43">
        <f t="shared" si="170"/>
        <v>503.9000000000002</v>
      </c>
      <c r="O220" s="34">
        <v>202</v>
      </c>
    </row>
    <row r="221" spans="1:15" ht="12.75" customHeight="1" x14ac:dyDescent="0.2">
      <c r="A221" s="28">
        <v>203</v>
      </c>
      <c r="B221" s="16" t="s">
        <v>172</v>
      </c>
      <c r="C221" s="15">
        <f>SUM(C222+C223)</f>
        <v>556.3000000000003</v>
      </c>
      <c r="D221" s="15">
        <f t="shared" ref="D221:N221" si="171">SUM(D222+D223)</f>
        <v>-31.199999999999996</v>
      </c>
      <c r="E221" s="15">
        <f t="shared" si="171"/>
        <v>0</v>
      </c>
      <c r="F221" s="15">
        <f t="shared" si="171"/>
        <v>525.10000000000025</v>
      </c>
      <c r="G221" s="15">
        <f t="shared" si="171"/>
        <v>525.10000000000025</v>
      </c>
      <c r="H221" s="15">
        <f t="shared" si="171"/>
        <v>-7.1000000000000014</v>
      </c>
      <c r="I221" s="15">
        <f t="shared" si="171"/>
        <v>-0.1</v>
      </c>
      <c r="J221" s="43">
        <f t="shared" si="171"/>
        <v>517.9000000000002</v>
      </c>
      <c r="K221" s="15">
        <f t="shared" si="171"/>
        <v>517.9000000000002</v>
      </c>
      <c r="L221" s="15">
        <f t="shared" si="171"/>
        <v>-14</v>
      </c>
      <c r="M221" s="15">
        <f t="shared" si="171"/>
        <v>0</v>
      </c>
      <c r="N221" s="43">
        <f t="shared" si="171"/>
        <v>503.9000000000002</v>
      </c>
      <c r="O221" s="34">
        <v>203</v>
      </c>
    </row>
    <row r="222" spans="1:15" ht="12.75" customHeight="1" x14ac:dyDescent="0.2">
      <c r="A222" s="28">
        <v>204</v>
      </c>
      <c r="B222" s="14" t="s">
        <v>174</v>
      </c>
      <c r="C222" s="15">
        <v>414.20000000000022</v>
      </c>
      <c r="D222" s="15">
        <v>-55.8</v>
      </c>
      <c r="E222" s="15">
        <v>0</v>
      </c>
      <c r="F222" s="15">
        <f>SUM(C222+D222+E222)</f>
        <v>358.4000000000002</v>
      </c>
      <c r="G222" s="15">
        <f t="shared" ref="G222:G223" si="172">SUM(F222)</f>
        <v>358.4000000000002</v>
      </c>
      <c r="H222" s="15">
        <v>-26.6</v>
      </c>
      <c r="I222" s="15">
        <v>-0.1</v>
      </c>
      <c r="J222" s="43">
        <f>SUM(G222+H222+I222)</f>
        <v>331.70000000000016</v>
      </c>
      <c r="K222" s="15">
        <f t="shared" ref="K222:K223" si="173">SUM(J222)</f>
        <v>331.70000000000016</v>
      </c>
      <c r="L222" s="15">
        <v>-4</v>
      </c>
      <c r="M222" s="15">
        <v>0</v>
      </c>
      <c r="N222" s="43">
        <f>SUM(K222+L222+M222)</f>
        <v>327.70000000000016</v>
      </c>
      <c r="O222" s="34">
        <v>204</v>
      </c>
    </row>
    <row r="223" spans="1:15" ht="12.75" customHeight="1" x14ac:dyDescent="0.2">
      <c r="A223" s="28">
        <v>205</v>
      </c>
      <c r="B223" s="14" t="s">
        <v>175</v>
      </c>
      <c r="C223" s="15">
        <v>142.10000000000005</v>
      </c>
      <c r="D223" s="15">
        <v>24.6</v>
      </c>
      <c r="E223" s="15">
        <v>0</v>
      </c>
      <c r="F223" s="15">
        <f>SUM(C223+D223+E223)</f>
        <v>166.70000000000005</v>
      </c>
      <c r="G223" s="15">
        <f t="shared" si="172"/>
        <v>166.70000000000005</v>
      </c>
      <c r="H223" s="15">
        <v>19.5</v>
      </c>
      <c r="I223" s="15">
        <v>0</v>
      </c>
      <c r="J223" s="43">
        <f>SUM(G223+H223+I223)</f>
        <v>186.20000000000005</v>
      </c>
      <c r="K223" s="15">
        <f t="shared" si="173"/>
        <v>186.20000000000005</v>
      </c>
      <c r="L223" s="15">
        <v>-10</v>
      </c>
      <c r="M223" s="15">
        <v>0</v>
      </c>
      <c r="N223" s="43">
        <f>SUM(K223+L223+M223)</f>
        <v>176.20000000000005</v>
      </c>
      <c r="O223" s="34">
        <v>205</v>
      </c>
    </row>
    <row r="224" spans="1:15" ht="12.75" customHeight="1" x14ac:dyDescent="0.2">
      <c r="A224" s="28">
        <v>206</v>
      </c>
      <c r="B224" s="16" t="s">
        <v>176</v>
      </c>
      <c r="C224" s="15">
        <f>SUM(C225+C226)</f>
        <v>308.5</v>
      </c>
      <c r="D224" s="15">
        <f t="shared" ref="D224:N224" si="174">SUM(D225+D226)</f>
        <v>19.399999999999999</v>
      </c>
      <c r="E224" s="15">
        <f t="shared" si="174"/>
        <v>0</v>
      </c>
      <c r="F224" s="15">
        <f t="shared" si="174"/>
        <v>327.90000000000003</v>
      </c>
      <c r="G224" s="15">
        <f t="shared" si="174"/>
        <v>327.90000000000003</v>
      </c>
      <c r="H224" s="15">
        <f t="shared" si="174"/>
        <v>20.400000000000002</v>
      </c>
      <c r="I224" s="15">
        <f t="shared" si="174"/>
        <v>0</v>
      </c>
      <c r="J224" s="43">
        <f t="shared" si="174"/>
        <v>348.29999999999995</v>
      </c>
      <c r="K224" s="15">
        <f t="shared" si="174"/>
        <v>348.29999999999995</v>
      </c>
      <c r="L224" s="15">
        <f t="shared" si="174"/>
        <v>20.400000000000002</v>
      </c>
      <c r="M224" s="15">
        <f t="shared" si="174"/>
        <v>0</v>
      </c>
      <c r="N224" s="43">
        <f t="shared" si="174"/>
        <v>368.70000000000005</v>
      </c>
      <c r="O224" s="34">
        <v>206</v>
      </c>
    </row>
    <row r="225" spans="1:15" ht="12.75" customHeight="1" x14ac:dyDescent="0.2">
      <c r="A225" s="28">
        <v>207</v>
      </c>
      <c r="B225" s="14" t="s">
        <v>170</v>
      </c>
      <c r="C225" s="17">
        <v>0</v>
      </c>
      <c r="D225" s="17">
        <v>0</v>
      </c>
      <c r="E225" s="17">
        <v>0</v>
      </c>
      <c r="F225" s="15">
        <f>SUM(C225+D225+E225)</f>
        <v>0</v>
      </c>
      <c r="G225" s="15">
        <f>SUM(F225)</f>
        <v>0</v>
      </c>
      <c r="H225" s="17">
        <v>0</v>
      </c>
      <c r="I225" s="17">
        <v>0</v>
      </c>
      <c r="J225" s="43">
        <f>SUM(G225+H225+I225)</f>
        <v>0</v>
      </c>
      <c r="K225" s="15">
        <f>SUM(J225)</f>
        <v>0</v>
      </c>
      <c r="L225" s="17">
        <v>0</v>
      </c>
      <c r="M225" s="17">
        <v>0</v>
      </c>
      <c r="N225" s="43">
        <f>SUM(K225+L225+M225)</f>
        <v>0</v>
      </c>
      <c r="O225" s="34">
        <v>207</v>
      </c>
    </row>
    <row r="226" spans="1:15" ht="12.75" customHeight="1" x14ac:dyDescent="0.2">
      <c r="A226" s="28">
        <v>208</v>
      </c>
      <c r="B226" s="14" t="s">
        <v>171</v>
      </c>
      <c r="C226" s="15">
        <f>SUM(C227)</f>
        <v>308.5</v>
      </c>
      <c r="D226" s="15">
        <f t="shared" ref="D226:N226" si="175">SUM(D227)</f>
        <v>19.399999999999999</v>
      </c>
      <c r="E226" s="15">
        <f t="shared" si="175"/>
        <v>0</v>
      </c>
      <c r="F226" s="15">
        <f t="shared" si="175"/>
        <v>327.90000000000003</v>
      </c>
      <c r="G226" s="15">
        <f t="shared" si="175"/>
        <v>327.90000000000003</v>
      </c>
      <c r="H226" s="15">
        <f t="shared" si="175"/>
        <v>20.400000000000002</v>
      </c>
      <c r="I226" s="15">
        <f t="shared" si="175"/>
        <v>0</v>
      </c>
      <c r="J226" s="43">
        <f t="shared" si="175"/>
        <v>348.29999999999995</v>
      </c>
      <c r="K226" s="15">
        <f t="shared" si="175"/>
        <v>348.29999999999995</v>
      </c>
      <c r="L226" s="15">
        <f t="shared" si="175"/>
        <v>20.400000000000002</v>
      </c>
      <c r="M226" s="15">
        <f t="shared" si="175"/>
        <v>0</v>
      </c>
      <c r="N226" s="43">
        <f t="shared" si="175"/>
        <v>368.70000000000005</v>
      </c>
      <c r="O226" s="34">
        <v>208</v>
      </c>
    </row>
    <row r="227" spans="1:15" ht="12.75" customHeight="1" x14ac:dyDescent="0.2">
      <c r="A227" s="28">
        <v>209</v>
      </c>
      <c r="B227" s="16" t="s">
        <v>177</v>
      </c>
      <c r="C227" s="15">
        <f>SUM(C228+C229+C230+C231+C232)</f>
        <v>308.5</v>
      </c>
      <c r="D227" s="15">
        <f t="shared" ref="D227:N227" si="176">SUM(D228+D229+D230+D231+D232)</f>
        <v>19.399999999999999</v>
      </c>
      <c r="E227" s="15">
        <f t="shared" si="176"/>
        <v>0</v>
      </c>
      <c r="F227" s="15">
        <f t="shared" si="176"/>
        <v>327.90000000000003</v>
      </c>
      <c r="G227" s="15">
        <f t="shared" si="176"/>
        <v>327.90000000000003</v>
      </c>
      <c r="H227" s="15">
        <f t="shared" si="176"/>
        <v>20.400000000000002</v>
      </c>
      <c r="I227" s="15">
        <f t="shared" si="176"/>
        <v>0</v>
      </c>
      <c r="J227" s="43">
        <f t="shared" si="176"/>
        <v>348.29999999999995</v>
      </c>
      <c r="K227" s="15">
        <f t="shared" si="176"/>
        <v>348.29999999999995</v>
      </c>
      <c r="L227" s="15">
        <f t="shared" si="176"/>
        <v>20.400000000000002</v>
      </c>
      <c r="M227" s="15">
        <f t="shared" si="176"/>
        <v>0</v>
      </c>
      <c r="N227" s="43">
        <f t="shared" si="176"/>
        <v>368.70000000000005</v>
      </c>
      <c r="O227" s="34">
        <v>209</v>
      </c>
    </row>
    <row r="228" spans="1:15" ht="12.75" customHeight="1" x14ac:dyDescent="0.2">
      <c r="A228" s="28">
        <v>210</v>
      </c>
      <c r="B228" s="14" t="s">
        <v>178</v>
      </c>
      <c r="C228" s="15">
        <v>117.7</v>
      </c>
      <c r="D228" s="15">
        <v>1.9</v>
      </c>
      <c r="E228" s="15">
        <v>0</v>
      </c>
      <c r="F228" s="15">
        <f>SUM(C228+D228+E228)</f>
        <v>119.60000000000001</v>
      </c>
      <c r="G228" s="15">
        <f t="shared" ref="G228:G232" si="177">SUM(F228)</f>
        <v>119.60000000000001</v>
      </c>
      <c r="H228" s="15">
        <v>2</v>
      </c>
      <c r="I228" s="15">
        <v>0</v>
      </c>
      <c r="J228" s="43">
        <f>SUM(G228+H228+I228)</f>
        <v>121.60000000000001</v>
      </c>
      <c r="K228" s="15">
        <f t="shared" ref="K228:K232" si="178">SUM(J228)</f>
        <v>121.60000000000001</v>
      </c>
      <c r="L228" s="15">
        <v>2</v>
      </c>
      <c r="M228" s="15">
        <v>0</v>
      </c>
      <c r="N228" s="43">
        <f>SUM(K228+L228+M228)</f>
        <v>123.60000000000001</v>
      </c>
      <c r="O228" s="34">
        <v>210</v>
      </c>
    </row>
    <row r="229" spans="1:15" ht="12.75" customHeight="1" x14ac:dyDescent="0.2">
      <c r="A229" s="28">
        <v>211</v>
      </c>
      <c r="B229" s="14" t="s">
        <v>179</v>
      </c>
      <c r="C229" s="15">
        <v>47.300000000000011</v>
      </c>
      <c r="D229" s="15">
        <v>5.7</v>
      </c>
      <c r="E229" s="15">
        <v>0</v>
      </c>
      <c r="F229" s="15">
        <f>SUM(C229+D229+E229)</f>
        <v>53.000000000000014</v>
      </c>
      <c r="G229" s="15">
        <f t="shared" si="177"/>
        <v>53.000000000000014</v>
      </c>
      <c r="H229" s="15">
        <v>5.7</v>
      </c>
      <c r="I229" s="15">
        <v>0</v>
      </c>
      <c r="J229" s="43">
        <f>SUM(G229+H229+I229)</f>
        <v>58.700000000000017</v>
      </c>
      <c r="K229" s="15">
        <f t="shared" si="178"/>
        <v>58.700000000000017</v>
      </c>
      <c r="L229" s="15">
        <v>5.7</v>
      </c>
      <c r="M229" s="15">
        <v>0</v>
      </c>
      <c r="N229" s="43">
        <f>SUM(K229+L229+M229)</f>
        <v>64.40000000000002</v>
      </c>
      <c r="O229" s="34">
        <v>211</v>
      </c>
    </row>
    <row r="230" spans="1:15" ht="12.75" customHeight="1" x14ac:dyDescent="0.2">
      <c r="A230" s="28">
        <v>212</v>
      </c>
      <c r="B230" s="14" t="s">
        <v>180</v>
      </c>
      <c r="C230" s="17">
        <v>0</v>
      </c>
      <c r="D230" s="17">
        <v>0</v>
      </c>
      <c r="E230" s="17">
        <v>0</v>
      </c>
      <c r="F230" s="15">
        <f>SUM(C230+D230+E230)</f>
        <v>0</v>
      </c>
      <c r="G230" s="15">
        <f t="shared" si="177"/>
        <v>0</v>
      </c>
      <c r="H230" s="17">
        <v>0</v>
      </c>
      <c r="I230" s="17">
        <v>0</v>
      </c>
      <c r="J230" s="43">
        <f>SUM(G230+H230+I230)</f>
        <v>0</v>
      </c>
      <c r="K230" s="15">
        <f t="shared" si="178"/>
        <v>0</v>
      </c>
      <c r="L230" s="17">
        <v>0</v>
      </c>
      <c r="M230" s="17">
        <v>0</v>
      </c>
      <c r="N230" s="43">
        <f>SUM(K230+L230+M230)</f>
        <v>0</v>
      </c>
      <c r="O230" s="34">
        <v>212</v>
      </c>
    </row>
    <row r="231" spans="1:15" ht="12.75" customHeight="1" x14ac:dyDescent="0.2">
      <c r="A231" s="28">
        <v>213</v>
      </c>
      <c r="B231" s="14" t="s">
        <v>181</v>
      </c>
      <c r="C231" s="15">
        <v>122.80000000000001</v>
      </c>
      <c r="D231" s="15">
        <v>11.7</v>
      </c>
      <c r="E231" s="15">
        <v>0</v>
      </c>
      <c r="F231" s="15">
        <f>SUM(C231+D231+E231)</f>
        <v>134.5</v>
      </c>
      <c r="G231" s="15">
        <f t="shared" si="177"/>
        <v>134.5</v>
      </c>
      <c r="H231" s="15">
        <v>12.6</v>
      </c>
      <c r="I231" s="15">
        <v>0</v>
      </c>
      <c r="J231" s="43">
        <f>SUM(G231+H231+I231)</f>
        <v>147.1</v>
      </c>
      <c r="K231" s="15">
        <f t="shared" si="178"/>
        <v>147.1</v>
      </c>
      <c r="L231" s="15">
        <v>12.6</v>
      </c>
      <c r="M231" s="15">
        <v>0</v>
      </c>
      <c r="N231" s="43">
        <f>SUM(K231+L231+M231)</f>
        <v>159.69999999999999</v>
      </c>
      <c r="O231" s="34">
        <v>213</v>
      </c>
    </row>
    <row r="232" spans="1:15" ht="12.75" customHeight="1" x14ac:dyDescent="0.2">
      <c r="A232" s="28">
        <v>214</v>
      </c>
      <c r="B232" s="14" t="s">
        <v>182</v>
      </c>
      <c r="C232" s="15">
        <v>20.699999999999996</v>
      </c>
      <c r="D232" s="15">
        <v>0.1</v>
      </c>
      <c r="E232" s="15">
        <v>0</v>
      </c>
      <c r="F232" s="15">
        <f>SUM(C232+D232+E232)</f>
        <v>20.799999999999997</v>
      </c>
      <c r="G232" s="15">
        <f t="shared" si="177"/>
        <v>20.799999999999997</v>
      </c>
      <c r="H232" s="15">
        <v>0.1</v>
      </c>
      <c r="I232" s="15">
        <v>0</v>
      </c>
      <c r="J232" s="43">
        <f>SUM(G232+H232+I232)</f>
        <v>20.9</v>
      </c>
      <c r="K232" s="15">
        <f t="shared" si="178"/>
        <v>20.9</v>
      </c>
      <c r="L232" s="15">
        <v>0.1</v>
      </c>
      <c r="M232" s="15">
        <v>0</v>
      </c>
      <c r="N232" s="43">
        <f>SUM(K232+L232+M232)</f>
        <v>21</v>
      </c>
      <c r="O232" s="34">
        <v>214</v>
      </c>
    </row>
    <row r="233" spans="1:15" ht="14.1" customHeight="1" x14ac:dyDescent="0.2">
      <c r="A233" s="28">
        <v>215</v>
      </c>
      <c r="B233" s="13" t="s">
        <v>183</v>
      </c>
      <c r="C233" s="41">
        <f>SUM(C16-C120)</f>
        <v>-54050.999999999985</v>
      </c>
      <c r="D233" s="41">
        <f t="shared" ref="D233:N233" si="179">SUM(D16-D120)</f>
        <v>-1394.3000000000002</v>
      </c>
      <c r="E233" s="41">
        <f t="shared" si="179"/>
        <v>13.600000000000001</v>
      </c>
      <c r="F233" s="41">
        <f t="shared" si="179"/>
        <v>-55431.699999999968</v>
      </c>
      <c r="G233" s="41">
        <f t="shared" si="179"/>
        <v>-55431.699999999968</v>
      </c>
      <c r="H233" s="41">
        <f t="shared" si="179"/>
        <v>-1721.7999999999997</v>
      </c>
      <c r="I233" s="41">
        <f t="shared" si="179"/>
        <v>224.1</v>
      </c>
      <c r="J233" s="42">
        <f t="shared" si="179"/>
        <v>-56929.39999999998</v>
      </c>
      <c r="K233" s="41">
        <f t="shared" si="179"/>
        <v>-56929.39999999998</v>
      </c>
      <c r="L233" s="41">
        <f t="shared" si="179"/>
        <v>-2796.8</v>
      </c>
      <c r="M233" s="41">
        <f t="shared" si="179"/>
        <v>-36.799999999999997</v>
      </c>
      <c r="N233" s="42">
        <f t="shared" si="179"/>
        <v>-59762.999999999985</v>
      </c>
      <c r="O233" s="34">
        <v>215</v>
      </c>
    </row>
    <row r="234" spans="1:15" ht="6" customHeight="1" x14ac:dyDescent="0.2">
      <c r="A234" s="29"/>
      <c r="B234" s="22"/>
      <c r="C234" s="23"/>
      <c r="D234" s="23"/>
      <c r="E234" s="23"/>
      <c r="F234" s="23"/>
      <c r="G234" s="23"/>
      <c r="H234" s="23"/>
      <c r="I234" s="23"/>
      <c r="J234" s="24"/>
      <c r="K234" s="23"/>
      <c r="L234" s="23"/>
      <c r="M234" s="23"/>
      <c r="N234" s="24"/>
      <c r="O234" s="35"/>
    </row>
    <row r="235" spans="1:15" ht="6" customHeight="1" x14ac:dyDescent="0.2"/>
    <row r="236" spans="1:15" ht="12.75" customHeight="1" x14ac:dyDescent="0.2">
      <c r="A236" s="25" t="s">
        <v>191</v>
      </c>
      <c r="B236" s="25"/>
    </row>
    <row r="237" spans="1:15" ht="12.75" customHeight="1" x14ac:dyDescent="0.2">
      <c r="A237" s="25" t="s">
        <v>190</v>
      </c>
      <c r="B237" s="25"/>
    </row>
    <row r="238" spans="1:15" ht="12.75" customHeight="1" x14ac:dyDescent="0.2">
      <c r="A238" s="25" t="s">
        <v>10</v>
      </c>
      <c r="B238" s="25"/>
    </row>
    <row r="239" spans="1:15" ht="12.75" customHeight="1" x14ac:dyDescent="0.2">
      <c r="A239" s="25" t="s">
        <v>11</v>
      </c>
      <c r="B239" s="25"/>
    </row>
  </sheetData>
  <mergeCells count="29">
    <mergeCell ref="M13:M14"/>
    <mergeCell ref="A1:F1"/>
    <mergeCell ref="A2:F2"/>
    <mergeCell ref="A3:F3"/>
    <mergeCell ref="G1:O1"/>
    <mergeCell ref="G2:O2"/>
    <mergeCell ref="G3:O3"/>
    <mergeCell ref="C8:F8"/>
    <mergeCell ref="C9:F9"/>
    <mergeCell ref="C10:F10"/>
    <mergeCell ref="G8:N8"/>
    <mergeCell ref="G9:N9"/>
    <mergeCell ref="G10:N10"/>
    <mergeCell ref="C11:F11"/>
    <mergeCell ref="G11:N11"/>
    <mergeCell ref="J12:J14"/>
    <mergeCell ref="D13:D14"/>
    <mergeCell ref="E13:E14"/>
    <mergeCell ref="H13:H14"/>
    <mergeCell ref="I13:I14"/>
    <mergeCell ref="C12:C14"/>
    <mergeCell ref="L12:M12"/>
    <mergeCell ref="N12:N14"/>
    <mergeCell ref="D12:E12"/>
    <mergeCell ref="F12:F14"/>
    <mergeCell ref="G12:G14"/>
    <mergeCell ref="H12:I12"/>
    <mergeCell ref="K12:K14"/>
    <mergeCell ref="L13:L14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2018-12-14T22:40:47Z</cp:lastPrinted>
  <dcterms:created xsi:type="dcterms:W3CDTF">2018-11-21T20:09:16Z</dcterms:created>
  <dcterms:modified xsi:type="dcterms:W3CDTF">2018-12-18T19:04:44Z</dcterms:modified>
</cp:coreProperties>
</file>